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eBell\AppData\Local\Microsoft\Windows\INetCache\Content.Outlook\PHE980P3\"/>
    </mc:Choice>
  </mc:AlternateContent>
  <xr:revisionPtr revIDLastSave="0" documentId="13_ncr:1_{50E43359-19A3-40CC-9F4B-F559BE3267D8}" xr6:coauthVersionLast="47" xr6:coauthVersionMax="47" xr10:uidLastSave="{00000000-0000-0000-0000-000000000000}"/>
  <bookViews>
    <workbookView xWindow="57480" yWindow="-120" windowWidth="29040" windowHeight="15840" xr2:uid="{3E296EED-DA6E-4768-B7B2-D3B5148AFE9F}"/>
  </bookViews>
  <sheets>
    <sheet name="Usage Estimator" sheetId="6" r:id="rId1"/>
    <sheet name="Product Information" sheetId="4" r:id="rId2"/>
  </sheets>
  <definedNames>
    <definedName name="_xlnm.Print_Area" localSheetId="1">'Product Information'!$B$2:$I$33</definedName>
    <definedName name="_xlnm.Print_Area" localSheetId="0">'Usage Estimator'!$B$2:$R$34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6" l="1"/>
  <c r="J12" i="6"/>
  <c r="I32" i="6"/>
  <c r="K32" i="6" s="1"/>
  <c r="M32" i="6" s="1"/>
  <c r="N32" i="6" s="1"/>
  <c r="O32" i="6" s="1"/>
  <c r="P32" i="6" s="1"/>
  <c r="G32" i="6"/>
  <c r="I29" i="6"/>
  <c r="K29" i="6" s="1"/>
  <c r="M29" i="6" s="1"/>
  <c r="N29" i="6" s="1"/>
  <c r="O29" i="6" s="1"/>
  <c r="P29" i="6" s="1"/>
  <c r="G29" i="6"/>
  <c r="K28" i="6"/>
  <c r="M28" i="6" s="1"/>
  <c r="N28" i="6" s="1"/>
  <c r="O28" i="6" s="1"/>
  <c r="P28" i="6" s="1"/>
  <c r="L25" i="6"/>
  <c r="K25" i="6"/>
  <c r="L24" i="6"/>
  <c r="K24" i="6"/>
  <c r="L23" i="6"/>
  <c r="K23" i="6"/>
  <c r="L22" i="6"/>
  <c r="K22" i="6"/>
  <c r="L21" i="6"/>
  <c r="K21" i="6"/>
  <c r="K18" i="6"/>
  <c r="M18" i="6" s="1"/>
  <c r="N18" i="6" s="1"/>
  <c r="O18" i="6" s="1"/>
  <c r="P18" i="6" s="1"/>
  <c r="I15" i="6"/>
  <c r="K15" i="6" s="1"/>
  <c r="M15" i="6" s="1"/>
  <c r="N15" i="6" s="1"/>
  <c r="O15" i="6" s="1"/>
  <c r="P15" i="6" s="1"/>
  <c r="G15" i="6"/>
  <c r="I11" i="6"/>
  <c r="K11" i="6" s="1"/>
  <c r="M11" i="6" s="1"/>
  <c r="N11" i="6" s="1"/>
  <c r="O11" i="6" s="1"/>
  <c r="P11" i="6" s="1"/>
  <c r="G11" i="6"/>
  <c r="G12" i="6" s="1"/>
  <c r="I12" i="6" l="1"/>
  <c r="K12" i="6"/>
  <c r="M12" i="6"/>
  <c r="N12" i="6"/>
  <c r="O12" i="6" s="1"/>
  <c r="P12" i="6" s="1"/>
  <c r="M21" i="6"/>
  <c r="N21" i="6" s="1"/>
  <c r="O21" i="6" s="1"/>
  <c r="P21" i="6" s="1"/>
  <c r="M22" i="6"/>
  <c r="N22" i="6" s="1"/>
  <c r="O22" i="6" s="1"/>
  <c r="P22" i="6" s="1"/>
  <c r="M23" i="6"/>
  <c r="N23" i="6" s="1"/>
  <c r="O23" i="6" s="1"/>
  <c r="P23" i="6" s="1"/>
  <c r="M25" i="6"/>
  <c r="N25" i="6" s="1"/>
  <c r="O25" i="6" s="1"/>
  <c r="P25" i="6" s="1"/>
  <c r="M24" i="6"/>
  <c r="N24" i="6" s="1"/>
  <c r="O24" i="6" s="1"/>
  <c r="P24" i="6" s="1"/>
</calcChain>
</file>

<file path=xl/sharedStrings.xml><?xml version="1.0" encoding="utf-8"?>
<sst xmlns="http://schemas.openxmlformats.org/spreadsheetml/2006/main" count="155" uniqueCount="70">
  <si>
    <t>549FSE</t>
  </si>
  <si>
    <t>Formula Extreme Stripper</t>
  </si>
  <si>
    <t>Step</t>
  </si>
  <si>
    <t>Neutralising</t>
  </si>
  <si>
    <t>Envirostar Green</t>
  </si>
  <si>
    <t>338MPE</t>
  </si>
  <si>
    <t>Polishing</t>
  </si>
  <si>
    <t>Eclipse Hard Floor Sealer</t>
  </si>
  <si>
    <t>Sealing</t>
  </si>
  <si>
    <t>Sta- Brite</t>
  </si>
  <si>
    <t>Total Eclipse UHS</t>
  </si>
  <si>
    <t>Equinox UHS</t>
  </si>
  <si>
    <t>Omniguard UHS</t>
  </si>
  <si>
    <t>301FSE</t>
  </si>
  <si>
    <t>Eclipse Neutral Cleaner</t>
  </si>
  <si>
    <t>211FSE</t>
  </si>
  <si>
    <t>Rebound Cleaner/Enhancer</t>
  </si>
  <si>
    <t>342MPE</t>
  </si>
  <si>
    <t>403FSE</t>
  </si>
  <si>
    <t>130FSE</t>
  </si>
  <si>
    <t>138FSE</t>
  </si>
  <si>
    <t>Product Code</t>
  </si>
  <si>
    <t>Product Description</t>
  </si>
  <si>
    <t>103FSE</t>
  </si>
  <si>
    <t>141FSE</t>
  </si>
  <si>
    <t>Heavy</t>
  </si>
  <si>
    <t>Normal</t>
  </si>
  <si>
    <t>Light</t>
  </si>
  <si>
    <t>Application</t>
  </si>
  <si>
    <t>Bottle Capacity (L)</t>
  </si>
  <si>
    <t>Total Usage concentrate (bottles)</t>
  </si>
  <si>
    <t>Atlas UHS</t>
  </si>
  <si>
    <t>Ratio Calc</t>
  </si>
  <si>
    <t>Concentrate (L)</t>
  </si>
  <si>
    <t>Other</t>
  </si>
  <si>
    <t>Vinyl Floors</t>
  </si>
  <si>
    <t>2 Coats</t>
  </si>
  <si>
    <t>5 - 6 coats</t>
  </si>
  <si>
    <t>3 - 4 coats</t>
  </si>
  <si>
    <t>Coats</t>
  </si>
  <si>
    <t>149FSE</t>
  </si>
  <si>
    <t>Sta-Brite</t>
  </si>
  <si>
    <t>3 coats</t>
  </si>
  <si>
    <t>4 - 5 coats</t>
  </si>
  <si>
    <t>Reboot Deep Scrub Cleaner</t>
  </si>
  <si>
    <t>Cutback</t>
  </si>
  <si>
    <t>Auto Scrubber</t>
  </si>
  <si>
    <t>Mop</t>
  </si>
  <si>
    <t>Remove 1 - 2 coats</t>
  </si>
  <si>
    <t>Remove 3 - 4 coats</t>
  </si>
  <si>
    <t>Total No (bottles) to purchase</t>
  </si>
  <si>
    <t>Carton Qty (Bottles)</t>
  </si>
  <si>
    <t>Floor Chemical Usage Estimator</t>
  </si>
  <si>
    <t>Usage M2/L</t>
  </si>
  <si>
    <t>Product page at Proquip.co.nz</t>
  </si>
  <si>
    <t>Product Data Sheet</t>
  </si>
  <si>
    <t>Safety Data Sheet</t>
  </si>
  <si>
    <t>Product Web Page</t>
  </si>
  <si>
    <t>Floor Chemical Product Information</t>
  </si>
  <si>
    <t>Please click on the links below to access information</t>
  </si>
  <si>
    <t>M2/L based on TT1840 doing 400m2 on full tank</t>
  </si>
  <si>
    <t>549MPE</t>
  </si>
  <si>
    <r>
      <t xml:space="preserve">Formula Extreme Stripper
</t>
    </r>
    <r>
      <rPr>
        <i/>
        <sz val="8"/>
        <color theme="1"/>
        <rFont val="Calibri"/>
        <family val="2"/>
        <scheme val="minor"/>
      </rPr>
      <t xml:space="preserve"> (Available in 4L and 10L bottle options)</t>
    </r>
  </si>
  <si>
    <t>549FSE or MPE</t>
  </si>
  <si>
    <t>Dilution Ratio (:1)</t>
  </si>
  <si>
    <t>Stripping</t>
  </si>
  <si>
    <t>Cleaning / Maintaining (Ongoing)</t>
  </si>
  <si>
    <t>Total Usage of concentrate (Litres)</t>
  </si>
  <si>
    <t>Total floor area to be treated (M2)</t>
  </si>
  <si>
    <t>Complete yellow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</si>
</sst>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00_-;\-* #,##0.000_-;_-* &quot;-&quot;??_-;_-@_-"/>
    <numFmt numFmtId="167" formatCode="#,##0.0_ ;\-#,##0.0\ "/>
    <numFmt numFmtId="168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1B6A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rgb="FFFFFF0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rgb="FFFFFF00"/>
      </top>
      <bottom style="thin">
        <color rgb="FFFFFF0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10" xfId="0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7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17" xfId="0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67" fontId="0" fillId="0" borderId="0" xfId="1" applyNumberFormat="1" applyFont="1" applyFill="1" applyBorder="1" applyAlignment="1">
      <alignment horizontal="center" vertical="center"/>
    </xf>
    <xf numFmtId="168" fontId="0" fillId="0" borderId="0" xfId="1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68" fontId="9" fillId="0" borderId="26" xfId="1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65" fontId="0" fillId="0" borderId="16" xfId="1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6" fontId="0" fillId="0" borderId="16" xfId="1" applyNumberFormat="1" applyFont="1" applyFill="1" applyBorder="1" applyAlignment="1">
      <alignment vertical="center"/>
    </xf>
    <xf numFmtId="164" fontId="0" fillId="0" borderId="16" xfId="1" applyNumberFormat="1" applyFont="1" applyFill="1" applyBorder="1" applyAlignment="1">
      <alignment vertical="center"/>
    </xf>
    <xf numFmtId="165" fontId="0" fillId="0" borderId="27" xfId="1" applyNumberFormat="1" applyFont="1" applyFill="1" applyBorder="1" applyAlignment="1">
      <alignment vertical="center"/>
    </xf>
    <xf numFmtId="168" fontId="9" fillId="8" borderId="28" xfId="1" applyNumberFormat="1" applyFont="1" applyFill="1" applyBorder="1" applyAlignment="1">
      <alignment horizontal="center" vertical="center"/>
    </xf>
    <xf numFmtId="168" fontId="9" fillId="8" borderId="29" xfId="1" applyNumberFormat="1" applyFont="1" applyFill="1" applyBorder="1" applyAlignment="1">
      <alignment horizontal="center" vertical="center"/>
    </xf>
    <xf numFmtId="168" fontId="9" fillId="8" borderId="30" xfId="1" applyNumberFormat="1" applyFont="1" applyFill="1" applyBorder="1" applyAlignment="1">
      <alignment horizontal="center" vertical="center"/>
    </xf>
    <xf numFmtId="168" fontId="9" fillId="8" borderId="26" xfId="1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7" fillId="7" borderId="0" xfId="2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0" fontId="7" fillId="7" borderId="14" xfId="2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168" fontId="11" fillId="9" borderId="9" xfId="1" applyNumberFormat="1" applyFont="1" applyFill="1" applyBorder="1" applyAlignment="1" applyProtection="1">
      <alignment horizontal="center" vertical="center"/>
      <protection locked="0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9" borderId="33" xfId="0" applyFont="1" applyFill="1" applyBorder="1" applyAlignment="1" applyProtection="1">
      <alignment horizontal="center" vertical="center"/>
      <protection locked="0"/>
    </xf>
    <xf numFmtId="0" fontId="6" fillId="9" borderId="3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9E7"/>
      <color rgb="FF80BC00"/>
      <color rgb="FF1B6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1182053</xdr:colOff>
      <xdr:row>2</xdr:row>
      <xdr:rowOff>47626</xdr:rowOff>
    </xdr:from>
    <xdr:to>
      <xdr:col>13</xdr:col>
      <xdr:colOff>1163955</xdr:colOff>
      <xdr:row>7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51963E-A751-414A-9C11-8CCC6EAC0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7603" y="323851"/>
          <a:ext cx="2389822" cy="981074"/>
        </a:xfrm>
        <a:prstGeom prst="rect">
          <a:avLst/>
        </a:prstGeom>
      </xdr:spPr>
    </xdr:pic>
    <xdr:clientData/>
  </xdr:twoCellAnchor>
  <xdr:twoCellAnchor editAs="oneCell">
    <xdr:from>
      <xdr:col>15</xdr:col>
      <xdr:colOff>398145</xdr:colOff>
      <xdr:row>2</xdr:row>
      <xdr:rowOff>3809</xdr:rowOff>
    </xdr:from>
    <xdr:to>
      <xdr:col>17</xdr:col>
      <xdr:colOff>55245</xdr:colOff>
      <xdr:row>6</xdr:row>
      <xdr:rowOff>249600</xdr:rowOff>
    </xdr:to>
    <xdr:pic>
      <xdr:nvPicPr>
        <xdr:cNvPr id="6" name="Picture 5" descr="PE_site_hdr">
          <a:extLst>
            <a:ext uri="{FF2B5EF4-FFF2-40B4-BE49-F238E27FC236}">
              <a16:creationId xmlns:a16="http://schemas.microsoft.com/office/drawing/2014/main" id="{FCC5BF3F-2693-8B42-82B5-20360469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0345" y="280034"/>
          <a:ext cx="1137285" cy="1011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506730</xdr:colOff>
      <xdr:row>2</xdr:row>
      <xdr:rowOff>49530</xdr:rowOff>
    </xdr:from>
    <xdr:to>
      <xdr:col>7</xdr:col>
      <xdr:colOff>669754</xdr:colOff>
      <xdr:row>7</xdr:row>
      <xdr:rowOff>3809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321F79-D029-4D4D-B0AD-28FB148D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8555" y="325755"/>
          <a:ext cx="2401399" cy="973454"/>
        </a:xfrm>
        <a:prstGeom prst="rect">
          <a:avLst/>
        </a:prstGeom>
      </xdr:spPr>
    </xdr:pic>
    <xdr:clientData/>
  </xdr:twoCellAnchor>
  <xdr:twoCellAnchor editAs="oneCell">
    <xdr:from>
      <xdr:col>7</xdr:col>
      <xdr:colOff>1152525</xdr:colOff>
      <xdr:row>2</xdr:row>
      <xdr:rowOff>0</xdr:rowOff>
    </xdr:from>
    <xdr:to>
      <xdr:col>8</xdr:col>
      <xdr:colOff>36195</xdr:colOff>
      <xdr:row>6</xdr:row>
      <xdr:rowOff>249601</xdr:rowOff>
    </xdr:to>
    <xdr:pic>
      <xdr:nvPicPr>
        <xdr:cNvPr id="2" name="Picture 1" descr="PE_site_hdr">
          <a:extLst>
            <a:ext uri="{FF2B5EF4-FFF2-40B4-BE49-F238E27FC236}">
              <a16:creationId xmlns:a16="http://schemas.microsoft.com/office/drawing/2014/main" id="{ACC02A2E-FE9D-46CB-BD50-34AE879C6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276225"/>
          <a:ext cx="1122045" cy="1015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quipnz.co.nz/product/floorcare-chemicals/floor-polish/atlas-alcohol-resistant-floor-coating/" TargetMode="External"/><Relationship Id="rId18" Type="http://schemas.openxmlformats.org/officeDocument/2006/relationships/hyperlink" Target="https://www.proquipnz.co.nz/wp-content/uploads/2017/03/138FSE-Total-Eclipse-Ultra-High-Speed-Floor-Coating-SDS-02.10.20.pdf" TargetMode="External"/><Relationship Id="rId26" Type="http://schemas.openxmlformats.org/officeDocument/2006/relationships/hyperlink" Target="https://www.proquipnz.co.nz/wp-content/uploads/2017/03/301-Eclipse-Neutral-Cleaner_DATA_SHEET_EN.pdf" TargetMode="External"/><Relationship Id="rId3" Type="http://schemas.openxmlformats.org/officeDocument/2006/relationships/hyperlink" Target="https://www.proquipnz.co.nz/wp-content/uploads/2017/03/549-Formula-X-Treme_DATA_SHEET_EN.pdf" TargetMode="External"/><Relationship Id="rId21" Type="http://schemas.openxmlformats.org/officeDocument/2006/relationships/hyperlink" Target="https://www.proquipnz.co.nz/wp-content/uploads/2017/03/103FSE-Equinox-Floor-Coating-SDS-02.10.20.pdf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s://www.proquipnz.co.nz/product/floorcare-chemicals/preparation-sealer/403fse/" TargetMode="External"/><Relationship Id="rId12" Type="http://schemas.openxmlformats.org/officeDocument/2006/relationships/hyperlink" Target="https://www.proquipnz.co.nz/wp-content/uploads/2017/03/130FSE-Sta-Brate-Low-Maintenance-Floor-Coating-SDS-07.10.20.pdf" TargetMode="External"/><Relationship Id="rId17" Type="http://schemas.openxmlformats.org/officeDocument/2006/relationships/hyperlink" Target="https://www.proquipnz.co.nz/wp-content/uploads/2017/03/138-Total-Eclipse_DATA_SHEET_EN.pdf" TargetMode="External"/><Relationship Id="rId25" Type="http://schemas.openxmlformats.org/officeDocument/2006/relationships/hyperlink" Target="https://www.proquipnz.co.nz/product/floorcare-chemicals/cleaning-floorcare-chemicals/301fse/" TargetMode="External"/><Relationship Id="rId33" Type="http://schemas.openxmlformats.org/officeDocument/2006/relationships/hyperlink" Target="https://www.proquipnz.co.nz/wp-content/uploads/2017/03/342MPE-Reboot-Deep-Scrub-Cleaner-SDS-02.10.20.pdf" TargetMode="External"/><Relationship Id="rId2" Type="http://schemas.openxmlformats.org/officeDocument/2006/relationships/hyperlink" Target="https://www.proquipnz.co.nz/wp-content/uploads/2017/03/549FSE-Formula-X-treme-stripper-SDS-02.10.20.pdf" TargetMode="External"/><Relationship Id="rId16" Type="http://schemas.openxmlformats.org/officeDocument/2006/relationships/hyperlink" Target="https://www.proquipnz.co.nz/product/floorcare-chemicals/floor-polish/138fse/" TargetMode="External"/><Relationship Id="rId20" Type="http://schemas.openxmlformats.org/officeDocument/2006/relationships/hyperlink" Target="https://www.proquipnz.co.nz/wp-content/uploads/2017/03/103-Equinox_DATA_SHEET_EN.pdf" TargetMode="External"/><Relationship Id="rId29" Type="http://schemas.openxmlformats.org/officeDocument/2006/relationships/hyperlink" Target="https://www.proquipnz.co.nz/wp-content/uploads/2017/03/211-Rebound_DATA_SHEET_EN.pdf" TargetMode="External"/><Relationship Id="rId1" Type="http://schemas.openxmlformats.org/officeDocument/2006/relationships/hyperlink" Target="https://www.proquipnz.co.nz/product/floorcare-chemicals/stripper/549fse/" TargetMode="External"/><Relationship Id="rId6" Type="http://schemas.openxmlformats.org/officeDocument/2006/relationships/hyperlink" Target="https://www.proquipnz.co.nz/wp-content/uploads/2017/03/338MPE-Envirostar-Green-All-purpose-Neutraliser-SDS-02.10.20.pdf" TargetMode="External"/><Relationship Id="rId11" Type="http://schemas.openxmlformats.org/officeDocument/2006/relationships/hyperlink" Target="https://www.proquipnz.co.nz/wp-content/uploads/2017/03/130-StaBrite_DATA_SHEET_EN.pdf" TargetMode="External"/><Relationship Id="rId24" Type="http://schemas.openxmlformats.org/officeDocument/2006/relationships/hyperlink" Target="https://www.proquipnz.co.nz/wp-content/uploads/2017/03/141FSE-Omniguard-Ultra-High-Speed-Floor-Coating-SDS-02.10.20.pdf" TargetMode="External"/><Relationship Id="rId32" Type="http://schemas.openxmlformats.org/officeDocument/2006/relationships/hyperlink" Target="https://www.proquipnz.co.nz/wp-content/uploads/2017/03/342-Reboot_DATA_SHEET_EN.pdf" TargetMode="External"/><Relationship Id="rId5" Type="http://schemas.openxmlformats.org/officeDocument/2006/relationships/hyperlink" Target="https://www.proquipnz.co.nz/wp-content/uploads/2017/03/338-EG-Neutralizer_DATA_SHEET_EN.pdf" TargetMode="External"/><Relationship Id="rId15" Type="http://schemas.openxmlformats.org/officeDocument/2006/relationships/hyperlink" Target="https://www.proquipnz.co.nz/wp-content/uploads/2021/02/149FSE-Atlas-alcohol-resistant-floor-coating-SDS-02.10.20.pdf" TargetMode="External"/><Relationship Id="rId23" Type="http://schemas.openxmlformats.org/officeDocument/2006/relationships/hyperlink" Target="https://www.proquipnz.co.nz/wp-content/uploads/2017/03/141_Omniguard_DATA_SHEET_EN.pdf" TargetMode="External"/><Relationship Id="rId28" Type="http://schemas.openxmlformats.org/officeDocument/2006/relationships/hyperlink" Target="https://www.proquipnz.co.nz/product/floorcare-chemicals/cleaning-floorcare-chemicals/211fse/" TargetMode="External"/><Relationship Id="rId10" Type="http://schemas.openxmlformats.org/officeDocument/2006/relationships/hyperlink" Target="https://www.proquipnz.co.nz/product/floorcare-chemicals/floor-polish/130fse/" TargetMode="External"/><Relationship Id="rId19" Type="http://schemas.openxmlformats.org/officeDocument/2006/relationships/hyperlink" Target="https://www.proquipnz.co.nz/product/floorcare-chemicals/floor-polish/103fse/" TargetMode="External"/><Relationship Id="rId31" Type="http://schemas.openxmlformats.org/officeDocument/2006/relationships/hyperlink" Target="https://www.proquipnz.co.nz/product/floorcare-chemicals/cleaning-floorcare-chemicals/342mpe/" TargetMode="External"/><Relationship Id="rId4" Type="http://schemas.openxmlformats.org/officeDocument/2006/relationships/hyperlink" Target="https://www.proquipnz.co.nz/product/floorcare-chemicals/preparation-sealer/338mpe/" TargetMode="External"/><Relationship Id="rId9" Type="http://schemas.openxmlformats.org/officeDocument/2006/relationships/hyperlink" Target="https://www.proquipnz.co.nz/wp-content/uploads/2017/03/403FSE-Eclipse-Hard-Floor-Sealer-SDS-02.10.20.pdf" TargetMode="External"/><Relationship Id="rId14" Type="http://schemas.openxmlformats.org/officeDocument/2006/relationships/hyperlink" Target="https://www.proquipnz.co.nz/wp-content/uploads/2021/02/149-Atlas-Alcohol-Resistant-Floor-Coating_Data_Sheet_09.10.20.pdf" TargetMode="External"/><Relationship Id="rId22" Type="http://schemas.openxmlformats.org/officeDocument/2006/relationships/hyperlink" Target="https://www.proquipnz.co.nz/product/floorcare-chemicals/floor-polish/141fse/" TargetMode="External"/><Relationship Id="rId27" Type="http://schemas.openxmlformats.org/officeDocument/2006/relationships/hyperlink" Target="https://www.proquipnz.co.nz/wp-content/uploads/2017/03/301FSE-Eclipse-Neutral-All-Purpose-Cleaner-SDS-02.10.20.pdf" TargetMode="External"/><Relationship Id="rId30" Type="http://schemas.openxmlformats.org/officeDocument/2006/relationships/hyperlink" Target="https://www.proquipnz.co.nz/wp-content/uploads/2017/03/211FSE-Rebound-Cleaner-Enhancer-SDS-02.10.20.pdf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s://www.proquipnz.co.nz/wp-content/uploads/2017/03/403-Hard-Floor-Sealer_DATA_SHEET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A83E-7C97-4428-A2F1-0BDD026FD785}">
  <sheetPr>
    <pageSetUpPr fitToPage="1"/>
  </sheetPr>
  <dimension ref="A1:CY172"/>
  <sheetViews>
    <sheetView tabSelected="1" zoomScaleNormal="100" workbookViewId="0"/>
  </sheetViews>
  <sheetFormatPr defaultRowHeight="20.399999999999999" customHeight="1" x14ac:dyDescent="0.3"/>
  <cols>
    <col min="1" max="1" width="4.5546875" style="1" customWidth="1"/>
    <col min="2" max="2" width="2.77734375" style="1" customWidth="1"/>
    <col min="3" max="3" width="8.88671875" style="24"/>
    <col min="4" max="4" width="20.44140625" style="1" customWidth="1"/>
    <col min="5" max="5" width="32.5546875" style="1" customWidth="1"/>
    <col min="6" max="6" width="22.77734375" style="25" bestFit="1" customWidth="1"/>
    <col min="7" max="8" width="17.5546875" style="1" customWidth="1"/>
    <col min="9" max="13" width="15.44140625" style="1" hidden="1" customWidth="1"/>
    <col min="14" max="14" width="18.6640625" style="1" customWidth="1"/>
    <col min="15" max="15" width="15.44140625" style="1" hidden="1" customWidth="1"/>
    <col min="16" max="16" width="21.44140625" style="1" customWidth="1"/>
    <col min="17" max="17" width="5.5546875" style="1" hidden="1" customWidth="1"/>
    <col min="18" max="18" width="2.77734375" style="1" customWidth="1"/>
    <col min="19" max="16384" width="8.88671875" style="1"/>
  </cols>
  <sheetData>
    <row r="1" spans="2:20" ht="6.6" customHeight="1" thickBot="1" x14ac:dyDescent="0.35"/>
    <row r="2" spans="2:20" ht="15" customHeight="1" x14ac:dyDescent="0.3">
      <c r="B2" s="7"/>
      <c r="C2" s="8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4"/>
    </row>
    <row r="3" spans="2:20" ht="24.6" customHeight="1" x14ac:dyDescent="0.3">
      <c r="B3" s="11"/>
      <c r="C3" s="84" t="s">
        <v>52</v>
      </c>
      <c r="D3" s="85"/>
      <c r="E3" s="86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15"/>
      <c r="T3"/>
    </row>
    <row r="4" spans="2:20" ht="6" customHeight="1" x14ac:dyDescent="0.3">
      <c r="B4" s="11"/>
      <c r="C4" s="66"/>
      <c r="D4" s="65"/>
      <c r="E4" s="65"/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15"/>
    </row>
    <row r="5" spans="2:20" ht="24.6" customHeight="1" x14ac:dyDescent="0.3">
      <c r="B5" s="11"/>
      <c r="C5" s="87" t="s">
        <v>69</v>
      </c>
      <c r="D5" s="88"/>
      <c r="E5" s="89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15"/>
    </row>
    <row r="6" spans="2:20" ht="4.8" customHeight="1" x14ac:dyDescent="0.3">
      <c r="B6" s="11"/>
      <c r="C6" s="67"/>
      <c r="D6" s="65"/>
      <c r="E6" s="65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15"/>
    </row>
    <row r="7" spans="2:20" ht="20.399999999999999" customHeight="1" x14ac:dyDescent="0.3">
      <c r="B7" s="11"/>
      <c r="C7" s="90" t="s">
        <v>68</v>
      </c>
      <c r="D7" s="90"/>
      <c r="E7" s="82">
        <v>1000</v>
      </c>
      <c r="F7" s="64"/>
      <c r="G7" s="65"/>
      <c r="H7" s="65"/>
      <c r="I7" s="80"/>
      <c r="J7" s="80"/>
      <c r="K7" s="80"/>
      <c r="L7" s="80"/>
      <c r="M7" s="80"/>
      <c r="O7" s="80"/>
      <c r="P7" s="65"/>
      <c r="Q7" s="80"/>
      <c r="R7" s="15"/>
    </row>
    <row r="8" spans="2:20" ht="6" customHeight="1" thickBot="1" x14ac:dyDescent="0.35">
      <c r="B8" s="11"/>
      <c r="C8" s="66"/>
      <c r="D8" s="65"/>
      <c r="E8" s="65"/>
      <c r="F8" s="64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15"/>
    </row>
    <row r="9" spans="2:20" s="2" customFormat="1" ht="49.2" customHeight="1" x14ac:dyDescent="0.3">
      <c r="B9" s="12"/>
      <c r="C9" s="44" t="s">
        <v>2</v>
      </c>
      <c r="D9" s="45" t="s">
        <v>21</v>
      </c>
      <c r="E9" s="45" t="s">
        <v>22</v>
      </c>
      <c r="F9" s="45" t="s">
        <v>28</v>
      </c>
      <c r="G9" s="45" t="s">
        <v>64</v>
      </c>
      <c r="H9" s="45" t="s">
        <v>29</v>
      </c>
      <c r="I9" s="45" t="s">
        <v>32</v>
      </c>
      <c r="J9" s="45" t="s">
        <v>53</v>
      </c>
      <c r="K9" s="45" t="s">
        <v>33</v>
      </c>
      <c r="L9" s="45" t="s">
        <v>39</v>
      </c>
      <c r="M9" s="45" t="s">
        <v>30</v>
      </c>
      <c r="N9" s="45" t="s">
        <v>67</v>
      </c>
      <c r="O9" s="45" t="s">
        <v>50</v>
      </c>
      <c r="P9" s="46" t="s">
        <v>50</v>
      </c>
      <c r="Q9" s="63" t="s">
        <v>51</v>
      </c>
      <c r="R9" s="37"/>
    </row>
    <row r="10" spans="2:20" ht="20.399999999999999" customHeight="1" x14ac:dyDescent="0.3">
      <c r="B10" s="11"/>
      <c r="C10" s="47">
        <v>1</v>
      </c>
      <c r="D10" s="91" t="s">
        <v>65</v>
      </c>
      <c r="E10" s="91"/>
      <c r="F10" s="26"/>
      <c r="G10" s="19"/>
      <c r="H10" s="19"/>
      <c r="I10" s="19"/>
      <c r="J10" s="19"/>
      <c r="K10" s="19"/>
      <c r="L10" s="19"/>
      <c r="M10" s="19"/>
      <c r="N10" s="19"/>
      <c r="O10" s="19"/>
      <c r="P10" s="48"/>
      <c r="R10" s="38"/>
    </row>
    <row r="11" spans="2:20" ht="20.399999999999999" customHeight="1" x14ac:dyDescent="0.3">
      <c r="B11" s="11"/>
      <c r="C11" s="49"/>
      <c r="D11" s="2" t="s">
        <v>0</v>
      </c>
      <c r="E11" s="94" t="s">
        <v>62</v>
      </c>
      <c r="F11" s="92" t="s">
        <v>25</v>
      </c>
      <c r="G11" s="43">
        <f>VLOOKUP(F11,F35:G37,2,FALSE)</f>
        <v>20</v>
      </c>
      <c r="H11" s="43">
        <v>10</v>
      </c>
      <c r="I11" s="43">
        <f>VLOOKUP(F11,F35:I37,4,FALSE)</f>
        <v>21</v>
      </c>
      <c r="J11" s="43">
        <v>2.42</v>
      </c>
      <c r="K11" s="43">
        <f>($E$7/J11)/I11</f>
        <v>19.677292404565133</v>
      </c>
      <c r="L11" s="43">
        <v>1</v>
      </c>
      <c r="M11" s="43">
        <f>(K11/H11)*L11</f>
        <v>1.9677292404565132</v>
      </c>
      <c r="N11" s="42">
        <f>(H11*M11)</f>
        <v>19.677292404565133</v>
      </c>
      <c r="O11" s="33">
        <f>N11/H11</f>
        <v>1.9677292404565132</v>
      </c>
      <c r="P11" s="62">
        <f>ROUNDUP(O11,0)</f>
        <v>2</v>
      </c>
      <c r="Q11" s="20">
        <v>2</v>
      </c>
      <c r="R11" s="38"/>
    </row>
    <row r="12" spans="2:20" ht="20.399999999999999" customHeight="1" x14ac:dyDescent="0.3">
      <c r="B12" s="11"/>
      <c r="C12" s="49"/>
      <c r="D12" s="2" t="s">
        <v>61</v>
      </c>
      <c r="E12" s="94"/>
      <c r="F12" s="93"/>
      <c r="G12" s="43">
        <f>G11</f>
        <v>20</v>
      </c>
      <c r="H12" s="43">
        <v>4</v>
      </c>
      <c r="I12" s="43">
        <f t="shared" ref="I12:N12" si="0">I11</f>
        <v>21</v>
      </c>
      <c r="J12" s="43">
        <f t="shared" si="0"/>
        <v>2.42</v>
      </c>
      <c r="K12" s="43">
        <f t="shared" si="0"/>
        <v>19.677292404565133</v>
      </c>
      <c r="L12" s="43">
        <f t="shared" si="0"/>
        <v>1</v>
      </c>
      <c r="M12" s="43">
        <f t="shared" si="0"/>
        <v>1.9677292404565132</v>
      </c>
      <c r="N12" s="42">
        <f t="shared" si="0"/>
        <v>19.677292404565133</v>
      </c>
      <c r="O12" s="33">
        <f>N12/H12</f>
        <v>4.9193231011412832</v>
      </c>
      <c r="P12" s="60">
        <f>ROUNDUP(O12,0)</f>
        <v>5</v>
      </c>
      <c r="Q12" s="20"/>
      <c r="R12" s="38"/>
    </row>
    <row r="13" spans="2:20" ht="6" customHeight="1" x14ac:dyDescent="0.3">
      <c r="B13" s="11"/>
      <c r="C13" s="49"/>
      <c r="D13" s="2"/>
      <c r="G13" s="43"/>
      <c r="H13" s="43"/>
      <c r="I13" s="43"/>
      <c r="J13" s="43"/>
      <c r="K13" s="43"/>
      <c r="L13" s="43"/>
      <c r="M13" s="43"/>
      <c r="N13" s="42"/>
      <c r="O13" s="33"/>
      <c r="P13" s="50"/>
      <c r="Q13" s="20"/>
      <c r="R13" s="38"/>
    </row>
    <row r="14" spans="2:20" s="2" customFormat="1" ht="20.399999999999999" customHeight="1" x14ac:dyDescent="0.3">
      <c r="B14" s="12"/>
      <c r="C14" s="49">
        <v>2</v>
      </c>
      <c r="D14" s="2" t="s">
        <v>3</v>
      </c>
      <c r="F14" s="25"/>
      <c r="G14" s="43"/>
      <c r="H14" s="43"/>
      <c r="I14" s="43"/>
      <c r="J14" s="43"/>
      <c r="K14" s="43"/>
      <c r="L14" s="43"/>
      <c r="M14" s="43"/>
      <c r="N14" s="42"/>
      <c r="O14" s="33"/>
      <c r="P14" s="50"/>
      <c r="Q14" s="21"/>
      <c r="R14" s="39"/>
    </row>
    <row r="15" spans="2:20" ht="20.399999999999999" customHeight="1" x14ac:dyDescent="0.3">
      <c r="B15" s="11"/>
      <c r="C15" s="49"/>
      <c r="D15" s="2" t="s">
        <v>5</v>
      </c>
      <c r="E15" s="1" t="s">
        <v>4</v>
      </c>
      <c r="F15" s="83" t="s">
        <v>35</v>
      </c>
      <c r="G15" s="43">
        <f>VLOOKUP(F15,F38:G40,2)</f>
        <v>64</v>
      </c>
      <c r="H15" s="43">
        <v>4</v>
      </c>
      <c r="I15" s="43">
        <f>VLOOKUP(F15,F38:I39,4)</f>
        <v>65</v>
      </c>
      <c r="J15" s="43">
        <v>2.42</v>
      </c>
      <c r="K15" s="43">
        <f t="shared" ref="K15" si="1">($E$7/J15)/I15</f>
        <v>6.3572790845518119</v>
      </c>
      <c r="L15" s="43">
        <v>1</v>
      </c>
      <c r="M15" s="43">
        <f>(K15/H15)*L15</f>
        <v>1.589319771137953</v>
      </c>
      <c r="N15" s="42">
        <f t="shared" ref="N15:N32" si="2">(H15*M15)</f>
        <v>6.3572790845518119</v>
      </c>
      <c r="O15" s="33">
        <f t="shared" ref="O15:O32" si="3">N15/H15</f>
        <v>1.589319771137953</v>
      </c>
      <c r="P15" s="59">
        <f t="shared" ref="P15:P32" si="4">ROUNDUP(O15,0)</f>
        <v>2</v>
      </c>
      <c r="Q15" s="20">
        <v>4</v>
      </c>
      <c r="R15" s="38"/>
    </row>
    <row r="16" spans="2:20" ht="6" customHeight="1" x14ac:dyDescent="0.3">
      <c r="B16" s="11"/>
      <c r="C16" s="49"/>
      <c r="D16" s="2"/>
      <c r="G16" s="43"/>
      <c r="H16" s="43"/>
      <c r="I16" s="43"/>
      <c r="J16" s="43"/>
      <c r="K16" s="43"/>
      <c r="L16" s="43"/>
      <c r="M16" s="43"/>
      <c r="N16" s="42"/>
      <c r="O16" s="33"/>
      <c r="P16" s="48"/>
      <c r="Q16" s="20"/>
      <c r="R16" s="38"/>
    </row>
    <row r="17" spans="2:23" s="2" customFormat="1" ht="20.399999999999999" customHeight="1" x14ac:dyDescent="0.3">
      <c r="B17" s="12"/>
      <c r="C17" s="49">
        <v>3</v>
      </c>
      <c r="D17" s="2" t="s">
        <v>8</v>
      </c>
      <c r="F17" s="25"/>
      <c r="G17" s="43"/>
      <c r="H17" s="43"/>
      <c r="I17" s="43"/>
      <c r="J17" s="43"/>
      <c r="K17" s="43"/>
      <c r="L17" s="43"/>
      <c r="M17" s="43"/>
      <c r="N17" s="42"/>
      <c r="O17" s="33"/>
      <c r="P17" s="50"/>
      <c r="Q17" s="21"/>
      <c r="R17" s="39"/>
    </row>
    <row r="18" spans="2:23" ht="20.399999999999999" customHeight="1" x14ac:dyDescent="0.3">
      <c r="B18" s="11"/>
      <c r="C18" s="49"/>
      <c r="D18" s="2" t="s">
        <v>18</v>
      </c>
      <c r="E18" s="1" t="s">
        <v>7</v>
      </c>
      <c r="F18" s="81" t="s">
        <v>36</v>
      </c>
      <c r="G18" s="43"/>
      <c r="H18" s="43">
        <v>10</v>
      </c>
      <c r="I18" s="43"/>
      <c r="J18" s="43">
        <v>111</v>
      </c>
      <c r="K18" s="43">
        <f>E7/J18</f>
        <v>9.0090090090090094</v>
      </c>
      <c r="L18" s="43">
        <v>2</v>
      </c>
      <c r="M18" s="43">
        <f>(K18/H18)*L18</f>
        <v>1.8018018018018018</v>
      </c>
      <c r="N18" s="42">
        <f t="shared" si="2"/>
        <v>18.018018018018019</v>
      </c>
      <c r="O18" s="33">
        <f t="shared" si="3"/>
        <v>1.8018018018018018</v>
      </c>
      <c r="P18" s="59">
        <f t="shared" si="4"/>
        <v>2</v>
      </c>
      <c r="Q18" s="20">
        <v>2</v>
      </c>
      <c r="R18" s="38"/>
    </row>
    <row r="19" spans="2:23" ht="6" customHeight="1" x14ac:dyDescent="0.3">
      <c r="B19" s="11"/>
      <c r="C19" s="49"/>
      <c r="D19" s="2"/>
      <c r="G19" s="43"/>
      <c r="H19" s="43"/>
      <c r="I19" s="43"/>
      <c r="J19" s="43"/>
      <c r="K19" s="43"/>
      <c r="L19" s="43"/>
      <c r="M19" s="43"/>
      <c r="N19" s="42"/>
      <c r="O19" s="33"/>
      <c r="P19" s="50"/>
      <c r="Q19" s="20"/>
      <c r="R19" s="38"/>
    </row>
    <row r="20" spans="2:23" s="2" customFormat="1" ht="20.399999999999999" customHeight="1" x14ac:dyDescent="0.3">
      <c r="B20" s="12"/>
      <c r="C20" s="49">
        <v>4</v>
      </c>
      <c r="D20" s="2" t="s">
        <v>6</v>
      </c>
      <c r="F20" s="25"/>
      <c r="G20" s="43"/>
      <c r="H20" s="43"/>
      <c r="I20" s="43"/>
      <c r="J20" s="43"/>
      <c r="K20" s="43"/>
      <c r="L20" s="43"/>
      <c r="M20" s="43"/>
      <c r="N20" s="42"/>
      <c r="O20" s="33"/>
      <c r="P20" s="50"/>
      <c r="Q20" s="21"/>
      <c r="R20" s="39"/>
    </row>
    <row r="21" spans="2:23" ht="20.399999999999999" customHeight="1" x14ac:dyDescent="0.3">
      <c r="B21" s="11"/>
      <c r="C21" s="49"/>
      <c r="D21" s="2" t="s">
        <v>19</v>
      </c>
      <c r="E21" s="1" t="s">
        <v>9</v>
      </c>
      <c r="F21" s="83" t="s">
        <v>38</v>
      </c>
      <c r="G21" s="43"/>
      <c r="H21" s="43">
        <v>10</v>
      </c>
      <c r="I21" s="43"/>
      <c r="J21" s="43">
        <v>68</v>
      </c>
      <c r="K21" s="43">
        <f>E7/J21</f>
        <v>14.705882352941176</v>
      </c>
      <c r="L21" s="43">
        <f>VLOOKUP(F21,F40:L41,7)</f>
        <v>4</v>
      </c>
      <c r="M21" s="43">
        <f>(K21/H21)*L21</f>
        <v>5.8823529411764701</v>
      </c>
      <c r="N21" s="42">
        <f t="shared" si="2"/>
        <v>58.823529411764703</v>
      </c>
      <c r="O21" s="33">
        <f t="shared" si="3"/>
        <v>5.8823529411764701</v>
      </c>
      <c r="P21" s="62">
        <f t="shared" si="4"/>
        <v>6</v>
      </c>
      <c r="Q21" s="20">
        <v>2</v>
      </c>
      <c r="R21" s="38"/>
    </row>
    <row r="22" spans="2:23" ht="20.399999999999999" customHeight="1" x14ac:dyDescent="0.3">
      <c r="B22" s="11"/>
      <c r="C22" s="49"/>
      <c r="D22" s="2" t="s">
        <v>40</v>
      </c>
      <c r="E22" s="1" t="s">
        <v>31</v>
      </c>
      <c r="F22" s="83" t="s">
        <v>43</v>
      </c>
      <c r="G22" s="43"/>
      <c r="H22" s="43">
        <v>10</v>
      </c>
      <c r="I22" s="43"/>
      <c r="J22" s="43">
        <v>68</v>
      </c>
      <c r="K22" s="43">
        <f>E7/J22</f>
        <v>14.705882352941176</v>
      </c>
      <c r="L22" s="43">
        <f>VLOOKUP(F22,F42:L43,7)</f>
        <v>5</v>
      </c>
      <c r="M22" s="43">
        <f>(K22/H22)*L22</f>
        <v>7.3529411764705879</v>
      </c>
      <c r="N22" s="42">
        <f t="shared" si="2"/>
        <v>73.529411764705884</v>
      </c>
      <c r="O22" s="33">
        <f t="shared" si="3"/>
        <v>7.3529411764705888</v>
      </c>
      <c r="P22" s="61">
        <f t="shared" si="4"/>
        <v>8</v>
      </c>
      <c r="Q22" s="20">
        <v>2</v>
      </c>
      <c r="R22" s="38"/>
      <c r="W22" s="41"/>
    </row>
    <row r="23" spans="2:23" ht="20.399999999999999" customHeight="1" x14ac:dyDescent="0.3">
      <c r="B23" s="11"/>
      <c r="C23" s="49"/>
      <c r="D23" s="2" t="s">
        <v>20</v>
      </c>
      <c r="E23" s="1" t="s">
        <v>10</v>
      </c>
      <c r="F23" s="83" t="s">
        <v>37</v>
      </c>
      <c r="G23" s="43"/>
      <c r="H23" s="43">
        <v>10</v>
      </c>
      <c r="I23" s="43"/>
      <c r="J23" s="43">
        <v>68</v>
      </c>
      <c r="K23" s="43">
        <f>E7/J23</f>
        <v>14.705882352941176</v>
      </c>
      <c r="L23" s="43">
        <f>VLOOKUP(F23,F44:L45,7)</f>
        <v>6</v>
      </c>
      <c r="M23" s="43">
        <f>(K23/H23)*L23</f>
        <v>8.8235294117647047</v>
      </c>
      <c r="N23" s="42">
        <f t="shared" si="2"/>
        <v>88.235294117647044</v>
      </c>
      <c r="O23" s="33">
        <f t="shared" si="3"/>
        <v>8.8235294117647047</v>
      </c>
      <c r="P23" s="61">
        <f t="shared" si="4"/>
        <v>9</v>
      </c>
      <c r="Q23" s="20">
        <v>2</v>
      </c>
      <c r="R23" s="38"/>
    </row>
    <row r="24" spans="2:23" ht="20.399999999999999" customHeight="1" x14ac:dyDescent="0.3">
      <c r="B24" s="11"/>
      <c r="C24" s="49"/>
      <c r="D24" s="2" t="s">
        <v>23</v>
      </c>
      <c r="E24" s="1" t="s">
        <v>11</v>
      </c>
      <c r="F24" s="83" t="s">
        <v>37</v>
      </c>
      <c r="G24" s="43"/>
      <c r="H24" s="43">
        <v>10</v>
      </c>
      <c r="I24" s="43"/>
      <c r="J24" s="43">
        <v>68</v>
      </c>
      <c r="K24" s="43">
        <f>E7/J24</f>
        <v>14.705882352941176</v>
      </c>
      <c r="L24" s="43">
        <f>VLOOKUP(F24,F46:L47,7)</f>
        <v>6</v>
      </c>
      <c r="M24" s="43">
        <f>(K24/H24)*L24</f>
        <v>8.8235294117647047</v>
      </c>
      <c r="N24" s="42">
        <f t="shared" si="2"/>
        <v>88.235294117647044</v>
      </c>
      <c r="O24" s="33">
        <f t="shared" si="3"/>
        <v>8.8235294117647047</v>
      </c>
      <c r="P24" s="61">
        <f t="shared" si="4"/>
        <v>9</v>
      </c>
      <c r="Q24" s="20">
        <v>2</v>
      </c>
      <c r="R24" s="38"/>
    </row>
    <row r="25" spans="2:23" ht="20.399999999999999" customHeight="1" x14ac:dyDescent="0.3">
      <c r="B25" s="11"/>
      <c r="C25" s="49"/>
      <c r="D25" s="2" t="s">
        <v>24</v>
      </c>
      <c r="E25" s="1" t="s">
        <v>12</v>
      </c>
      <c r="F25" s="83" t="s">
        <v>43</v>
      </c>
      <c r="G25" s="43"/>
      <c r="H25" s="43">
        <v>10</v>
      </c>
      <c r="I25" s="43"/>
      <c r="J25" s="43">
        <v>68</v>
      </c>
      <c r="K25" s="43">
        <f>E7/J25</f>
        <v>14.705882352941176</v>
      </c>
      <c r="L25" s="43">
        <f>VLOOKUP(F25,F48:L49,7)</f>
        <v>5</v>
      </c>
      <c r="M25" s="43">
        <f>(K25/H25)*L25</f>
        <v>7.3529411764705879</v>
      </c>
      <c r="N25" s="42">
        <f t="shared" si="2"/>
        <v>73.529411764705884</v>
      </c>
      <c r="O25" s="33">
        <f t="shared" si="3"/>
        <v>7.3529411764705888</v>
      </c>
      <c r="P25" s="60">
        <f t="shared" si="4"/>
        <v>8</v>
      </c>
      <c r="Q25" s="20">
        <v>2</v>
      </c>
      <c r="R25" s="38"/>
    </row>
    <row r="26" spans="2:23" ht="6" customHeight="1" x14ac:dyDescent="0.3">
      <c r="B26" s="11"/>
      <c r="C26" s="49"/>
      <c r="D26" s="2"/>
      <c r="G26" s="43"/>
      <c r="H26" s="43"/>
      <c r="I26" s="43"/>
      <c r="J26" s="43"/>
      <c r="K26" s="43"/>
      <c r="L26" s="43"/>
      <c r="M26" s="43"/>
      <c r="N26" s="42"/>
      <c r="O26" s="33"/>
      <c r="P26" s="50"/>
      <c r="Q26" s="20"/>
      <c r="R26" s="38"/>
    </row>
    <row r="27" spans="2:23" s="2" customFormat="1" ht="20.399999999999999" customHeight="1" x14ac:dyDescent="0.3">
      <c r="B27" s="12"/>
      <c r="C27" s="49"/>
      <c r="D27" s="2" t="s">
        <v>66</v>
      </c>
      <c r="F27" s="25"/>
      <c r="G27" s="43"/>
      <c r="H27" s="43"/>
      <c r="I27" s="43"/>
      <c r="J27" s="43"/>
      <c r="K27" s="43"/>
      <c r="L27" s="43"/>
      <c r="M27" s="43"/>
      <c r="N27" s="42"/>
      <c r="O27" s="33"/>
      <c r="P27" s="50"/>
      <c r="Q27" s="20"/>
      <c r="R27" s="39"/>
    </row>
    <row r="28" spans="2:23" ht="20.399999999999999" customHeight="1" x14ac:dyDescent="0.3">
      <c r="B28" s="11"/>
      <c r="C28" s="49"/>
      <c r="D28" s="2" t="s">
        <v>13</v>
      </c>
      <c r="E28" s="1" t="s">
        <v>14</v>
      </c>
      <c r="G28" s="43">
        <v>128</v>
      </c>
      <c r="H28" s="43">
        <v>10</v>
      </c>
      <c r="I28" s="43">
        <v>129</v>
      </c>
      <c r="J28" s="43">
        <v>3200</v>
      </c>
      <c r="K28" s="43">
        <f>(E7/J28)</f>
        <v>0.3125</v>
      </c>
      <c r="L28" s="43">
        <v>1</v>
      </c>
      <c r="M28" s="43">
        <f>(K28/H28)*L28</f>
        <v>3.125E-2</v>
      </c>
      <c r="N28" s="42">
        <f t="shared" si="2"/>
        <v>0.3125</v>
      </c>
      <c r="O28" s="33">
        <f t="shared" si="3"/>
        <v>3.125E-2</v>
      </c>
      <c r="P28" s="62">
        <f t="shared" si="4"/>
        <v>1</v>
      </c>
      <c r="Q28" s="20">
        <v>2</v>
      </c>
      <c r="R28" s="38"/>
    </row>
    <row r="29" spans="2:23" ht="20.399999999999999" customHeight="1" x14ac:dyDescent="0.3">
      <c r="B29" s="11"/>
      <c r="C29" s="49"/>
      <c r="D29" s="2" t="s">
        <v>15</v>
      </c>
      <c r="E29" s="1" t="s">
        <v>16</v>
      </c>
      <c r="F29" s="83" t="s">
        <v>46</v>
      </c>
      <c r="G29" s="43">
        <f>VLOOKUP(F29,F50:G51,2)</f>
        <v>32</v>
      </c>
      <c r="H29" s="43">
        <v>10</v>
      </c>
      <c r="I29" s="43">
        <f>VLOOKUP(F29,F50:I51,4)</f>
        <v>33</v>
      </c>
      <c r="J29" s="43">
        <v>1.4850000000000001</v>
      </c>
      <c r="K29" s="43">
        <f>(E7/J29)/I29</f>
        <v>20.406081012141616</v>
      </c>
      <c r="L29" s="43">
        <v>1</v>
      </c>
      <c r="M29" s="43">
        <f>(K29/H29)*L29</f>
        <v>2.0406081012141617</v>
      </c>
      <c r="N29" s="42">
        <f t="shared" si="2"/>
        <v>20.406081012141616</v>
      </c>
      <c r="O29" s="33">
        <f t="shared" si="3"/>
        <v>2.0406081012141617</v>
      </c>
      <c r="P29" s="60">
        <f t="shared" si="4"/>
        <v>3</v>
      </c>
      <c r="Q29" s="20">
        <v>2</v>
      </c>
      <c r="R29" s="38"/>
    </row>
    <row r="30" spans="2:23" ht="6" customHeight="1" x14ac:dyDescent="0.3">
      <c r="B30" s="11"/>
      <c r="C30" s="49"/>
      <c r="D30" s="2"/>
      <c r="G30" s="43"/>
      <c r="H30" s="43"/>
      <c r="I30" s="43"/>
      <c r="J30" s="43"/>
      <c r="K30" s="43"/>
      <c r="L30" s="43"/>
      <c r="M30" s="43"/>
      <c r="N30" s="42"/>
      <c r="O30" s="33"/>
      <c r="P30" s="50"/>
      <c r="Q30" s="20"/>
      <c r="R30" s="38"/>
    </row>
    <row r="31" spans="2:23" s="2" customFormat="1" ht="20.399999999999999" customHeight="1" x14ac:dyDescent="0.3">
      <c r="B31" s="12"/>
      <c r="C31" s="49"/>
      <c r="D31" s="2" t="s">
        <v>45</v>
      </c>
      <c r="F31" s="25"/>
      <c r="G31" s="43"/>
      <c r="H31" s="43"/>
      <c r="I31" s="43"/>
      <c r="J31" s="43"/>
      <c r="K31" s="43"/>
      <c r="L31" s="43"/>
      <c r="M31" s="43"/>
      <c r="N31" s="42"/>
      <c r="O31" s="33"/>
      <c r="P31" s="50"/>
      <c r="Q31" s="20"/>
      <c r="R31" s="39"/>
    </row>
    <row r="32" spans="2:23" ht="20.399999999999999" customHeight="1" x14ac:dyDescent="0.3">
      <c r="B32" s="11"/>
      <c r="C32" s="49"/>
      <c r="D32" s="2" t="s">
        <v>17</v>
      </c>
      <c r="E32" s="1" t="s">
        <v>44</v>
      </c>
      <c r="F32" s="83" t="s">
        <v>48</v>
      </c>
      <c r="G32" s="43">
        <f>VLOOKUP(F32,F52:G53,2)</f>
        <v>64</v>
      </c>
      <c r="H32" s="43">
        <v>4</v>
      </c>
      <c r="I32" s="43">
        <f>VLOOKUP(F32,F52:I53,4)</f>
        <v>65</v>
      </c>
      <c r="J32" s="43">
        <v>1.4850000000000001</v>
      </c>
      <c r="K32" s="43">
        <f>(E7/J32)/I32</f>
        <v>10.360010360010358</v>
      </c>
      <c r="L32" s="43">
        <v>1</v>
      </c>
      <c r="M32" s="43">
        <f>(K32/H32)*L32</f>
        <v>2.5900025900025896</v>
      </c>
      <c r="N32" s="42">
        <f t="shared" si="2"/>
        <v>10.360010360010358</v>
      </c>
      <c r="O32" s="33">
        <f t="shared" si="3"/>
        <v>2.5900025900025896</v>
      </c>
      <c r="P32" s="59">
        <f t="shared" si="4"/>
        <v>3</v>
      </c>
      <c r="Q32" s="20">
        <v>4</v>
      </c>
      <c r="R32" s="38"/>
    </row>
    <row r="33" spans="1:103" ht="6" customHeight="1" thickBot="1" x14ac:dyDescent="0.35">
      <c r="B33" s="11"/>
      <c r="C33" s="51"/>
      <c r="D33" s="52"/>
      <c r="E33" s="52"/>
      <c r="F33" s="52"/>
      <c r="G33" s="52"/>
      <c r="H33" s="53"/>
      <c r="I33" s="52"/>
      <c r="J33" s="54"/>
      <c r="K33" s="53"/>
      <c r="L33" s="55"/>
      <c r="M33" s="56"/>
      <c r="N33" s="57"/>
      <c r="O33" s="53"/>
      <c r="P33" s="58"/>
      <c r="Q33" s="23"/>
      <c r="R33" s="38"/>
    </row>
    <row r="34" spans="1:103" ht="15" customHeight="1" thickBot="1" x14ac:dyDescent="0.35">
      <c r="B34" s="13"/>
      <c r="C34" s="16"/>
      <c r="D34" s="17"/>
      <c r="E34" s="17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36"/>
    </row>
    <row r="35" spans="1:103" s="3" customFormat="1" ht="20.399999999999999" hidden="1" customHeight="1" x14ac:dyDescent="0.3">
      <c r="A35" s="1"/>
      <c r="B35" s="1"/>
      <c r="C35" s="24"/>
      <c r="D35" s="1"/>
      <c r="E35" s="5" t="s">
        <v>1</v>
      </c>
      <c r="F35" s="25" t="s">
        <v>25</v>
      </c>
      <c r="G35" s="27">
        <v>20</v>
      </c>
      <c r="H35" s="28"/>
      <c r="I35" s="1">
        <v>21</v>
      </c>
      <c r="J35" s="1"/>
      <c r="K35" s="1"/>
      <c r="L35" s="25"/>
      <c r="M35" s="27"/>
      <c r="N35" s="28"/>
      <c r="O35" s="1"/>
      <c r="P35" s="1"/>
      <c r="Q35" s="3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s="3" customFormat="1" ht="20.399999999999999" hidden="1" customHeight="1" x14ac:dyDescent="0.3">
      <c r="A36" s="1"/>
      <c r="B36" s="1"/>
      <c r="C36" s="24"/>
      <c r="D36" s="1"/>
      <c r="E36" s="5"/>
      <c r="F36" s="25" t="s">
        <v>26</v>
      </c>
      <c r="G36" s="27">
        <v>30</v>
      </c>
      <c r="H36" s="28"/>
      <c r="I36" s="1">
        <v>31</v>
      </c>
      <c r="J36" s="1"/>
      <c r="K36" s="1"/>
      <c r="L36" s="25"/>
      <c r="M36" s="27"/>
      <c r="N36" s="28"/>
      <c r="O36" s="1"/>
      <c r="P36" s="1"/>
      <c r="Q36" s="34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s="3" customFormat="1" ht="20.399999999999999" hidden="1" customHeight="1" x14ac:dyDescent="0.3">
      <c r="A37" s="1"/>
      <c r="B37" s="1"/>
      <c r="C37" s="24"/>
      <c r="D37" s="1"/>
      <c r="E37" s="5"/>
      <c r="F37" s="25" t="s">
        <v>27</v>
      </c>
      <c r="G37" s="27">
        <v>40</v>
      </c>
      <c r="H37" s="28"/>
      <c r="I37" s="1">
        <v>41</v>
      </c>
      <c r="J37" s="1"/>
      <c r="K37" s="1"/>
      <c r="L37" s="25"/>
      <c r="M37" s="27"/>
      <c r="N37" s="28"/>
      <c r="O37" s="1"/>
      <c r="P37" s="1"/>
      <c r="Q37" s="3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s="3" customFormat="1" ht="20.399999999999999" hidden="1" customHeight="1" x14ac:dyDescent="0.3">
      <c r="A38" s="1"/>
      <c r="B38" s="1"/>
      <c r="C38" s="24"/>
      <c r="D38" s="1"/>
      <c r="E38" s="4" t="s">
        <v>4</v>
      </c>
      <c r="F38" s="26" t="s">
        <v>34</v>
      </c>
      <c r="G38" s="19">
        <v>10</v>
      </c>
      <c r="H38" s="19"/>
      <c r="I38" s="19">
        <v>11</v>
      </c>
      <c r="J38" s="19"/>
      <c r="K38" s="19"/>
      <c r="L38" s="19"/>
      <c r="M38" s="19"/>
      <c r="N38" s="19"/>
      <c r="O38" s="19"/>
      <c r="P38" s="19"/>
      <c r="Q38" s="3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s="3" customFormat="1" ht="20.399999999999999" hidden="1" customHeight="1" x14ac:dyDescent="0.3">
      <c r="A39" s="1"/>
      <c r="B39" s="1"/>
      <c r="C39" s="24"/>
      <c r="D39" s="1"/>
      <c r="E39" s="6"/>
      <c r="F39" s="29" t="s">
        <v>35</v>
      </c>
      <c r="G39" s="22">
        <v>64</v>
      </c>
      <c r="H39" s="22"/>
      <c r="I39" s="22">
        <v>65</v>
      </c>
      <c r="J39" s="22"/>
      <c r="K39" s="22"/>
      <c r="L39" s="22"/>
      <c r="M39" s="22"/>
      <c r="N39" s="22"/>
      <c r="O39" s="22"/>
      <c r="P39" s="22"/>
      <c r="Q39" s="3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s="3" customFormat="1" ht="20.399999999999999" hidden="1" customHeight="1" x14ac:dyDescent="0.3">
      <c r="A40" s="1"/>
      <c r="B40" s="1"/>
      <c r="C40" s="24"/>
      <c r="D40" s="1"/>
      <c r="E40" s="4" t="s">
        <v>41</v>
      </c>
      <c r="F40" s="26" t="s">
        <v>38</v>
      </c>
      <c r="G40" s="19"/>
      <c r="H40" s="19"/>
      <c r="I40" s="19"/>
      <c r="J40" s="19"/>
      <c r="K40" s="19"/>
      <c r="L40" s="19">
        <v>4</v>
      </c>
      <c r="M40" s="19"/>
      <c r="N40" s="19"/>
      <c r="O40" s="19"/>
      <c r="P40" s="19"/>
      <c r="Q40" s="3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s="3" customFormat="1" ht="20.399999999999999" hidden="1" customHeight="1" x14ac:dyDescent="0.3">
      <c r="A41" s="1"/>
      <c r="B41" s="1"/>
      <c r="C41" s="24"/>
      <c r="D41" s="1"/>
      <c r="E41" s="6"/>
      <c r="F41" s="29" t="s">
        <v>37</v>
      </c>
      <c r="G41" s="22"/>
      <c r="H41" s="22"/>
      <c r="I41" s="22"/>
      <c r="J41" s="22"/>
      <c r="K41" s="22"/>
      <c r="L41" s="22">
        <v>6</v>
      </c>
      <c r="M41" s="22"/>
      <c r="N41" s="22"/>
      <c r="O41" s="22"/>
      <c r="P41" s="22"/>
      <c r="Q41" s="35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s="3" customFormat="1" ht="20.399999999999999" hidden="1" customHeight="1" x14ac:dyDescent="0.3">
      <c r="A42" s="1"/>
      <c r="B42" s="1"/>
      <c r="C42" s="24"/>
      <c r="D42" s="1"/>
      <c r="E42" s="5" t="s">
        <v>31</v>
      </c>
      <c r="F42" s="25" t="s">
        <v>42</v>
      </c>
      <c r="G42" s="1"/>
      <c r="H42" s="1"/>
      <c r="I42" s="1"/>
      <c r="J42" s="1"/>
      <c r="K42" s="1"/>
      <c r="L42" s="1">
        <v>3</v>
      </c>
      <c r="M42" s="1"/>
      <c r="N42" s="1"/>
      <c r="O42" s="1"/>
      <c r="P42" s="1"/>
      <c r="Q42" s="34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s="3" customFormat="1" ht="20.399999999999999" hidden="1" customHeight="1" x14ac:dyDescent="0.3">
      <c r="A43" s="1"/>
      <c r="B43" s="1"/>
      <c r="C43" s="24"/>
      <c r="D43" s="1"/>
      <c r="E43" s="5"/>
      <c r="F43" s="25" t="s">
        <v>43</v>
      </c>
      <c r="G43" s="1"/>
      <c r="H43" s="1"/>
      <c r="I43" s="1"/>
      <c r="J43" s="1"/>
      <c r="K43" s="1"/>
      <c r="L43" s="1">
        <v>5</v>
      </c>
      <c r="M43" s="1"/>
      <c r="N43" s="1"/>
      <c r="O43" s="1"/>
      <c r="P43" s="1"/>
      <c r="Q43" s="3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s="3" customFormat="1" ht="20.399999999999999" hidden="1" customHeight="1" x14ac:dyDescent="0.3">
      <c r="A44" s="1"/>
      <c r="B44" s="1"/>
      <c r="C44" s="24"/>
      <c r="D44" s="1"/>
      <c r="E44" s="4" t="s">
        <v>10</v>
      </c>
      <c r="F44" s="26" t="s">
        <v>38</v>
      </c>
      <c r="G44" s="19"/>
      <c r="H44" s="19"/>
      <c r="I44" s="19"/>
      <c r="J44" s="19"/>
      <c r="K44" s="19"/>
      <c r="L44" s="19">
        <v>4</v>
      </c>
      <c r="M44" s="19"/>
      <c r="N44" s="19"/>
      <c r="O44" s="19"/>
      <c r="P44" s="19"/>
      <c r="Q44" s="3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s="3" customFormat="1" ht="20.399999999999999" hidden="1" customHeight="1" x14ac:dyDescent="0.3">
      <c r="A45" s="1"/>
      <c r="B45" s="1"/>
      <c r="C45" s="24"/>
      <c r="D45" s="1"/>
      <c r="E45" s="6"/>
      <c r="F45" s="29" t="s">
        <v>37</v>
      </c>
      <c r="G45" s="22"/>
      <c r="H45" s="22"/>
      <c r="I45" s="22"/>
      <c r="J45" s="22"/>
      <c r="K45" s="22"/>
      <c r="L45" s="22">
        <v>6</v>
      </c>
      <c r="M45" s="22"/>
      <c r="N45" s="22"/>
      <c r="O45" s="22"/>
      <c r="P45" s="22"/>
      <c r="Q45" s="35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s="3" customFormat="1" ht="20.399999999999999" hidden="1" customHeight="1" x14ac:dyDescent="0.3">
      <c r="A46" s="1"/>
      <c r="B46" s="1"/>
      <c r="C46" s="24"/>
      <c r="D46" s="1"/>
      <c r="E46" s="4" t="s">
        <v>11</v>
      </c>
      <c r="F46" s="26" t="s">
        <v>38</v>
      </c>
      <c r="G46" s="19"/>
      <c r="H46" s="19"/>
      <c r="I46" s="19"/>
      <c r="J46" s="19"/>
      <c r="K46" s="19"/>
      <c r="L46" s="19">
        <v>4</v>
      </c>
      <c r="M46" s="19"/>
      <c r="N46" s="19"/>
      <c r="O46" s="19"/>
      <c r="P46" s="19"/>
      <c r="Q46" s="3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s="3" customFormat="1" ht="20.399999999999999" hidden="1" customHeight="1" x14ac:dyDescent="0.3">
      <c r="A47" s="1"/>
      <c r="B47" s="1"/>
      <c r="C47" s="24"/>
      <c r="D47" s="1"/>
      <c r="E47" s="6"/>
      <c r="F47" s="29" t="s">
        <v>37</v>
      </c>
      <c r="G47" s="22"/>
      <c r="H47" s="22"/>
      <c r="I47" s="22"/>
      <c r="J47" s="22"/>
      <c r="K47" s="22"/>
      <c r="L47" s="22">
        <v>6</v>
      </c>
      <c r="M47" s="22"/>
      <c r="N47" s="22"/>
      <c r="O47" s="22"/>
      <c r="P47" s="22"/>
      <c r="Q47" s="35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s="3" customFormat="1" ht="20.399999999999999" hidden="1" customHeight="1" x14ac:dyDescent="0.3">
      <c r="A48" s="1"/>
      <c r="B48" s="1"/>
      <c r="C48" s="24"/>
      <c r="D48" s="1"/>
      <c r="E48" s="4" t="s">
        <v>12</v>
      </c>
      <c r="F48" s="26" t="s">
        <v>42</v>
      </c>
      <c r="G48" s="19"/>
      <c r="H48" s="19"/>
      <c r="I48" s="19"/>
      <c r="J48" s="19"/>
      <c r="K48" s="19"/>
      <c r="L48" s="19">
        <v>3</v>
      </c>
      <c r="M48" s="19"/>
      <c r="N48" s="19"/>
      <c r="O48" s="19"/>
      <c r="P48" s="19"/>
      <c r="Q48" s="3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s="3" customFormat="1" ht="20.399999999999999" hidden="1" customHeight="1" x14ac:dyDescent="0.3">
      <c r="A49" s="1"/>
      <c r="B49" s="1"/>
      <c r="C49" s="24"/>
      <c r="D49" s="1"/>
      <c r="E49" s="6"/>
      <c r="F49" s="29" t="s">
        <v>43</v>
      </c>
      <c r="G49" s="22"/>
      <c r="H49" s="22"/>
      <c r="I49" s="22"/>
      <c r="J49" s="22"/>
      <c r="K49" s="22"/>
      <c r="L49" s="22">
        <v>5</v>
      </c>
      <c r="M49" s="22"/>
      <c r="N49" s="22"/>
      <c r="O49" s="22"/>
      <c r="P49" s="22"/>
      <c r="Q49" s="35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s="3" customFormat="1" ht="20.399999999999999" hidden="1" customHeight="1" x14ac:dyDescent="0.3">
      <c r="A50" s="1"/>
      <c r="B50" s="1"/>
      <c r="C50" s="24"/>
      <c r="D50" s="1"/>
      <c r="E50" s="4" t="s">
        <v>16</v>
      </c>
      <c r="F50" s="26" t="s">
        <v>46</v>
      </c>
      <c r="G50" s="19">
        <v>32</v>
      </c>
      <c r="H50" s="1">
        <v>0.34188034188034189</v>
      </c>
      <c r="I50" s="19">
        <v>33</v>
      </c>
      <c r="J50" s="19"/>
      <c r="K50" s="19" t="s">
        <v>60</v>
      </c>
      <c r="L50" s="19"/>
      <c r="M50" s="19"/>
      <c r="N50" s="19"/>
      <c r="O50" s="19"/>
      <c r="P50" s="19"/>
      <c r="Q50" s="32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s="3" customFormat="1" ht="20.399999999999999" hidden="1" customHeight="1" x14ac:dyDescent="0.3">
      <c r="A51" s="1"/>
      <c r="B51" s="1"/>
      <c r="C51" s="24"/>
      <c r="D51" s="1"/>
      <c r="E51" s="6"/>
      <c r="F51" s="29" t="s">
        <v>47</v>
      </c>
      <c r="G51" s="22">
        <v>64</v>
      </c>
      <c r="H51" s="22">
        <v>0.67340067340067333</v>
      </c>
      <c r="I51" s="22">
        <v>65</v>
      </c>
      <c r="J51" s="22"/>
      <c r="K51" s="22"/>
      <c r="L51" s="22"/>
      <c r="M51" s="22"/>
      <c r="N51" s="22"/>
      <c r="O51" s="22"/>
      <c r="P51" s="22"/>
      <c r="Q51" s="35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s="3" customFormat="1" ht="19.8" hidden="1" customHeight="1" x14ac:dyDescent="0.3">
      <c r="A52" s="1"/>
      <c r="B52" s="1"/>
      <c r="C52" s="24"/>
      <c r="D52" s="1"/>
      <c r="E52" s="4" t="s">
        <v>44</v>
      </c>
      <c r="F52" s="30" t="s">
        <v>48</v>
      </c>
      <c r="G52" s="19">
        <v>64</v>
      </c>
      <c r="H52" s="19">
        <v>0.67340067340067333</v>
      </c>
      <c r="I52" s="19">
        <v>65</v>
      </c>
      <c r="J52" s="19"/>
      <c r="K52" s="19"/>
      <c r="L52" s="19"/>
      <c r="M52" s="19"/>
      <c r="N52" s="19"/>
      <c r="O52" s="19"/>
      <c r="P52" s="19"/>
      <c r="Q52" s="3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s="3" customFormat="1" ht="19.8" hidden="1" customHeight="1" x14ac:dyDescent="0.3">
      <c r="A53" s="1"/>
      <c r="B53" s="1"/>
      <c r="C53" s="24"/>
      <c r="D53" s="1"/>
      <c r="E53" s="6"/>
      <c r="F53" s="31" t="s">
        <v>49</v>
      </c>
      <c r="G53" s="22">
        <v>32</v>
      </c>
      <c r="H53" s="22">
        <v>0.34188034188034189</v>
      </c>
      <c r="I53" s="22">
        <v>33</v>
      </c>
      <c r="J53" s="22"/>
      <c r="K53" s="22"/>
      <c r="L53" s="22"/>
      <c r="M53" s="22"/>
      <c r="N53" s="22"/>
      <c r="O53" s="22"/>
      <c r="P53" s="22"/>
      <c r="Q53" s="35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s="3" customFormat="1" ht="19.8" customHeight="1" x14ac:dyDescent="0.3">
      <c r="A54" s="1"/>
      <c r="B54" s="1"/>
      <c r="C54" s="24"/>
      <c r="D54" s="1"/>
      <c r="E54" s="1"/>
      <c r="F54" s="25"/>
      <c r="G54" s="27"/>
      <c r="H54" s="2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s="3" customFormat="1" ht="20.399999999999999" customHeight="1" x14ac:dyDescent="0.3">
      <c r="A55" s="1"/>
      <c r="B55" s="1"/>
      <c r="C55" s="24"/>
      <c r="D55" s="1"/>
      <c r="E55" s="1"/>
      <c r="F55" s="25"/>
      <c r="G55" s="27"/>
      <c r="H55" s="2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s="3" customFormat="1" ht="20.399999999999999" customHeight="1" x14ac:dyDescent="0.3">
      <c r="A56" s="1"/>
      <c r="B56" s="1"/>
      <c r="C56" s="24"/>
      <c r="D56" s="1"/>
      <c r="E56" s="1"/>
      <c r="F56" s="25"/>
      <c r="G56" s="27"/>
      <c r="H56" s="2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s="3" customFormat="1" ht="20.399999999999999" customHeight="1" x14ac:dyDescent="0.3">
      <c r="A57" s="1"/>
      <c r="B57" s="1"/>
      <c r="C57" s="24"/>
      <c r="D57" s="1"/>
      <c r="E57" s="1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s="3" customFormat="1" ht="20.399999999999999" customHeight="1" x14ac:dyDescent="0.3">
      <c r="A58" s="1"/>
      <c r="B58" s="1"/>
      <c r="C58" s="24"/>
      <c r="D58" s="1"/>
      <c r="E58" s="1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</row>
    <row r="59" spans="1:103" s="3" customFormat="1" ht="20.399999999999999" customHeight="1" x14ac:dyDescent="0.3">
      <c r="A59" s="1"/>
      <c r="B59" s="1"/>
      <c r="C59" s="24"/>
      <c r="D59" s="1"/>
      <c r="E59" s="1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</row>
    <row r="60" spans="1:103" s="3" customFormat="1" ht="20.399999999999999" customHeight="1" x14ac:dyDescent="0.3">
      <c r="A60" s="1"/>
      <c r="B60" s="1"/>
      <c r="C60" s="24"/>
      <c r="D60" s="1"/>
      <c r="E60" s="1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</row>
    <row r="61" spans="1:103" s="3" customFormat="1" ht="20.399999999999999" customHeight="1" x14ac:dyDescent="0.3">
      <c r="A61" s="1"/>
      <c r="B61" s="1"/>
      <c r="C61" s="24"/>
      <c r="D61" s="1"/>
      <c r="E61" s="1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</row>
    <row r="62" spans="1:103" s="3" customFormat="1" ht="20.399999999999999" customHeight="1" x14ac:dyDescent="0.3">
      <c r="A62" s="1"/>
      <c r="B62" s="1"/>
      <c r="C62" s="24"/>
      <c r="D62" s="1"/>
      <c r="E62" s="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</row>
    <row r="63" spans="1:103" s="3" customFormat="1" ht="20.399999999999999" customHeight="1" x14ac:dyDescent="0.3">
      <c r="A63" s="1"/>
      <c r="B63" s="1"/>
      <c r="C63" s="24"/>
      <c r="D63" s="1"/>
      <c r="E63" s="1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</row>
    <row r="64" spans="1:103" s="3" customFormat="1" ht="20.399999999999999" customHeight="1" x14ac:dyDescent="0.3">
      <c r="A64" s="1"/>
      <c r="B64" s="1"/>
      <c r="C64" s="24"/>
      <c r="D64" s="1"/>
      <c r="E64" s="1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</row>
    <row r="65" spans="1:103" s="3" customFormat="1" ht="20.399999999999999" customHeight="1" x14ac:dyDescent="0.3">
      <c r="A65" s="1"/>
      <c r="B65" s="1"/>
      <c r="C65" s="24"/>
      <c r="D65" s="1"/>
      <c r="E65" s="1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</row>
    <row r="66" spans="1:103" s="3" customFormat="1" ht="20.399999999999999" customHeight="1" x14ac:dyDescent="0.3">
      <c r="A66" s="1"/>
      <c r="B66" s="1"/>
      <c r="C66" s="24"/>
      <c r="D66" s="1"/>
      <c r="E66" s="1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</row>
    <row r="67" spans="1:103" s="3" customFormat="1" ht="20.399999999999999" customHeight="1" x14ac:dyDescent="0.3">
      <c r="A67" s="1"/>
      <c r="B67" s="1"/>
      <c r="C67" s="24"/>
      <c r="D67" s="1"/>
      <c r="E67" s="1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</row>
    <row r="68" spans="1:103" s="3" customFormat="1" ht="20.399999999999999" customHeight="1" x14ac:dyDescent="0.3">
      <c r="A68" s="1"/>
      <c r="B68" s="1"/>
      <c r="C68" s="24"/>
      <c r="D68" s="1"/>
      <c r="E68" s="1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</row>
    <row r="69" spans="1:103" s="3" customFormat="1" ht="20.399999999999999" customHeight="1" x14ac:dyDescent="0.3">
      <c r="A69" s="1"/>
      <c r="B69" s="1"/>
      <c r="C69" s="24"/>
      <c r="D69" s="1"/>
      <c r="E69" s="1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</row>
    <row r="70" spans="1:103" s="3" customFormat="1" ht="20.399999999999999" customHeight="1" x14ac:dyDescent="0.3">
      <c r="A70" s="1"/>
      <c r="B70" s="1"/>
      <c r="C70" s="24"/>
      <c r="D70" s="1"/>
      <c r="E70" s="1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</row>
    <row r="71" spans="1:103" s="3" customFormat="1" ht="20.399999999999999" customHeight="1" x14ac:dyDescent="0.3">
      <c r="A71" s="1"/>
      <c r="B71" s="1"/>
      <c r="C71" s="24"/>
      <c r="D71" s="1"/>
      <c r="E71" s="1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</row>
    <row r="72" spans="1:103" s="3" customFormat="1" ht="20.399999999999999" customHeight="1" x14ac:dyDescent="0.3">
      <c r="A72" s="1"/>
      <c r="B72" s="1"/>
      <c r="C72" s="24"/>
      <c r="D72" s="1"/>
      <c r="E72" s="1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</row>
    <row r="73" spans="1:103" s="3" customFormat="1" ht="20.399999999999999" customHeight="1" x14ac:dyDescent="0.3">
      <c r="A73" s="1"/>
      <c r="B73" s="1"/>
      <c r="C73" s="24"/>
      <c r="D73" s="1"/>
      <c r="E73" s="1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</row>
    <row r="74" spans="1:103" s="3" customFormat="1" ht="20.399999999999999" customHeight="1" x14ac:dyDescent="0.3">
      <c r="A74" s="1"/>
      <c r="B74" s="1"/>
      <c r="C74" s="24"/>
      <c r="D74" s="1"/>
      <c r="E74" s="1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</row>
    <row r="75" spans="1:103" s="3" customFormat="1" ht="20.399999999999999" customHeight="1" x14ac:dyDescent="0.3">
      <c r="A75" s="1"/>
      <c r="B75" s="1"/>
      <c r="C75" s="24"/>
      <c r="D75" s="1"/>
      <c r="E75" s="1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</row>
    <row r="76" spans="1:103" s="3" customFormat="1" ht="20.399999999999999" customHeight="1" x14ac:dyDescent="0.3">
      <c r="A76" s="1"/>
      <c r="B76" s="1"/>
      <c r="C76" s="24"/>
      <c r="D76" s="1"/>
      <c r="E76" s="1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</row>
    <row r="77" spans="1:103" s="3" customFormat="1" ht="20.399999999999999" customHeight="1" x14ac:dyDescent="0.3">
      <c r="A77" s="1"/>
      <c r="B77" s="1"/>
      <c r="C77" s="24"/>
      <c r="D77" s="1"/>
      <c r="E77" s="1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</row>
    <row r="78" spans="1:103" s="3" customFormat="1" ht="20.399999999999999" customHeight="1" x14ac:dyDescent="0.3">
      <c r="A78" s="1"/>
      <c r="B78" s="1"/>
      <c r="C78" s="24"/>
      <c r="D78" s="1"/>
      <c r="E78" s="1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</row>
    <row r="79" spans="1:103" s="3" customFormat="1" ht="20.399999999999999" customHeight="1" x14ac:dyDescent="0.3">
      <c r="A79" s="1"/>
      <c r="B79" s="1"/>
      <c r="C79" s="24"/>
      <c r="D79" s="1"/>
      <c r="E79" s="1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</row>
    <row r="80" spans="1:103" s="3" customFormat="1" ht="20.399999999999999" customHeight="1" x14ac:dyDescent="0.3">
      <c r="A80" s="1"/>
      <c r="B80" s="1"/>
      <c r="C80" s="24"/>
      <c r="D80" s="1"/>
      <c r="E80" s="1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</row>
    <row r="81" spans="1:103" s="3" customFormat="1" ht="20.399999999999999" customHeight="1" x14ac:dyDescent="0.3">
      <c r="A81" s="1"/>
      <c r="B81" s="1"/>
      <c r="C81" s="24"/>
      <c r="D81" s="1"/>
      <c r="E81" s="1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</row>
    <row r="82" spans="1:103" s="3" customFormat="1" ht="20.399999999999999" customHeight="1" x14ac:dyDescent="0.3">
      <c r="A82" s="1"/>
      <c r="B82" s="1"/>
      <c r="C82" s="24"/>
      <c r="D82" s="1"/>
      <c r="E82" s="1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</row>
    <row r="83" spans="1:103" s="3" customFormat="1" ht="20.399999999999999" customHeight="1" x14ac:dyDescent="0.3">
      <c r="A83" s="1"/>
      <c r="B83" s="1"/>
      <c r="C83" s="24"/>
      <c r="D83" s="1"/>
      <c r="E83" s="1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</row>
    <row r="84" spans="1:103" s="3" customFormat="1" ht="20.399999999999999" customHeight="1" x14ac:dyDescent="0.3">
      <c r="A84" s="1"/>
      <c r="B84" s="1"/>
      <c r="C84" s="24"/>
      <c r="D84" s="1"/>
      <c r="E84" s="1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</row>
    <row r="85" spans="1:103" s="3" customFormat="1" ht="20.399999999999999" customHeight="1" x14ac:dyDescent="0.3">
      <c r="A85" s="1"/>
      <c r="B85" s="1"/>
      <c r="C85" s="24"/>
      <c r="D85" s="1"/>
      <c r="E85" s="1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</row>
    <row r="86" spans="1:103" s="3" customFormat="1" ht="20.399999999999999" customHeight="1" x14ac:dyDescent="0.3">
      <c r="A86" s="1"/>
      <c r="B86" s="1"/>
      <c r="C86" s="24"/>
      <c r="D86" s="1"/>
      <c r="E86" s="1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</row>
    <row r="87" spans="1:103" s="3" customFormat="1" ht="20.399999999999999" customHeight="1" x14ac:dyDescent="0.3">
      <c r="A87" s="1"/>
      <c r="B87" s="1"/>
      <c r="C87" s="24"/>
      <c r="D87" s="1"/>
      <c r="E87" s="1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</row>
    <row r="88" spans="1:103" s="3" customFormat="1" ht="20.399999999999999" customHeight="1" x14ac:dyDescent="0.3">
      <c r="A88" s="1"/>
      <c r="B88" s="1"/>
      <c r="C88" s="24"/>
      <c r="D88" s="1"/>
      <c r="E88" s="1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</row>
    <row r="89" spans="1:103" s="3" customFormat="1" ht="20.399999999999999" customHeight="1" x14ac:dyDescent="0.3">
      <c r="A89" s="1"/>
      <c r="B89" s="1"/>
      <c r="C89" s="24"/>
      <c r="D89" s="1"/>
      <c r="E89" s="1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</row>
    <row r="90" spans="1:103" s="3" customFormat="1" ht="20.399999999999999" customHeight="1" x14ac:dyDescent="0.3">
      <c r="A90" s="1"/>
      <c r="B90" s="1"/>
      <c r="C90" s="24"/>
      <c r="D90" s="1"/>
      <c r="E90" s="1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</row>
    <row r="91" spans="1:103" s="3" customFormat="1" ht="20.399999999999999" customHeight="1" x14ac:dyDescent="0.3">
      <c r="A91" s="1"/>
      <c r="B91" s="1"/>
      <c r="C91" s="24"/>
      <c r="D91" s="1"/>
      <c r="E91" s="1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</row>
    <row r="92" spans="1:103" s="3" customFormat="1" ht="20.399999999999999" customHeight="1" x14ac:dyDescent="0.3">
      <c r="A92" s="1"/>
      <c r="B92" s="1"/>
      <c r="C92" s="24"/>
      <c r="D92" s="1"/>
      <c r="E92" s="1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</row>
    <row r="93" spans="1:103" s="3" customFormat="1" ht="20.399999999999999" customHeight="1" x14ac:dyDescent="0.3">
      <c r="A93" s="1"/>
      <c r="B93" s="1"/>
      <c r="C93" s="24"/>
      <c r="D93" s="1"/>
      <c r="E93" s="1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</row>
    <row r="94" spans="1:103" s="3" customFormat="1" ht="20.399999999999999" customHeight="1" x14ac:dyDescent="0.3">
      <c r="A94" s="1"/>
      <c r="B94" s="1"/>
      <c r="C94" s="24"/>
      <c r="D94" s="1"/>
      <c r="E94" s="1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</row>
    <row r="95" spans="1:103" s="3" customFormat="1" ht="20.399999999999999" customHeight="1" x14ac:dyDescent="0.3">
      <c r="A95" s="1"/>
      <c r="B95" s="1"/>
      <c r="C95" s="24"/>
      <c r="D95" s="1"/>
      <c r="E95" s="1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</row>
    <row r="96" spans="1:103" s="3" customFormat="1" ht="20.399999999999999" customHeight="1" x14ac:dyDescent="0.3">
      <c r="A96" s="1"/>
      <c r="B96" s="1"/>
      <c r="C96" s="24"/>
      <c r="D96" s="1"/>
      <c r="E96" s="1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</row>
    <row r="97" spans="1:103" s="3" customFormat="1" ht="20.399999999999999" customHeight="1" x14ac:dyDescent="0.3">
      <c r="A97" s="1"/>
      <c r="B97" s="1"/>
      <c r="C97" s="24"/>
      <c r="D97" s="1"/>
      <c r="E97" s="1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</row>
    <row r="98" spans="1:103" s="3" customFormat="1" ht="20.399999999999999" customHeight="1" x14ac:dyDescent="0.3">
      <c r="A98" s="1"/>
      <c r="B98" s="1"/>
      <c r="C98" s="24"/>
      <c r="D98" s="1"/>
      <c r="E98" s="1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</row>
    <row r="99" spans="1:103" s="3" customFormat="1" ht="20.399999999999999" customHeight="1" x14ac:dyDescent="0.3">
      <c r="A99" s="1"/>
      <c r="B99" s="1"/>
      <c r="C99" s="24"/>
      <c r="D99" s="1"/>
      <c r="E99" s="1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</row>
    <row r="100" spans="1:103" s="3" customFormat="1" ht="20.399999999999999" customHeight="1" x14ac:dyDescent="0.3">
      <c r="A100" s="1"/>
      <c r="B100" s="1"/>
      <c r="C100" s="24"/>
      <c r="D100" s="1"/>
      <c r="E100" s="1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</row>
    <row r="101" spans="1:103" s="3" customFormat="1" ht="20.399999999999999" customHeight="1" x14ac:dyDescent="0.3">
      <c r="A101" s="1"/>
      <c r="B101" s="1"/>
      <c r="C101" s="24"/>
      <c r="D101" s="1"/>
      <c r="E101" s="1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</row>
    <row r="102" spans="1:103" s="3" customFormat="1" ht="20.399999999999999" customHeight="1" x14ac:dyDescent="0.3">
      <c r="A102" s="1"/>
      <c r="B102" s="1"/>
      <c r="C102" s="24"/>
      <c r="D102" s="1"/>
      <c r="E102" s="1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</row>
    <row r="103" spans="1:103" s="3" customFormat="1" ht="20.399999999999999" customHeight="1" x14ac:dyDescent="0.3">
      <c r="A103" s="1"/>
      <c r="B103" s="1"/>
      <c r="C103" s="24"/>
      <c r="D103" s="1"/>
      <c r="E103" s="1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</row>
    <row r="104" spans="1:103" s="3" customFormat="1" ht="20.399999999999999" customHeight="1" x14ac:dyDescent="0.3">
      <c r="A104" s="1"/>
      <c r="B104" s="1"/>
      <c r="C104" s="24"/>
      <c r="D104" s="1"/>
      <c r="E104" s="1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</row>
    <row r="105" spans="1:103" s="3" customFormat="1" ht="20.399999999999999" customHeight="1" x14ac:dyDescent="0.3">
      <c r="A105" s="1"/>
      <c r="B105" s="1"/>
      <c r="C105" s="24"/>
      <c r="D105" s="1"/>
      <c r="E105" s="1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</row>
    <row r="106" spans="1:103" s="3" customFormat="1" ht="20.399999999999999" customHeight="1" x14ac:dyDescent="0.3">
      <c r="A106" s="1"/>
      <c r="B106" s="1"/>
      <c r="C106" s="24"/>
      <c r="D106" s="1"/>
      <c r="E106" s="1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</row>
    <row r="107" spans="1:103" s="3" customFormat="1" ht="20.399999999999999" customHeight="1" x14ac:dyDescent="0.3">
      <c r="A107" s="1"/>
      <c r="B107" s="1"/>
      <c r="C107" s="24"/>
      <c r="D107" s="1"/>
      <c r="E107" s="1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</row>
    <row r="108" spans="1:103" s="3" customFormat="1" ht="20.399999999999999" customHeight="1" x14ac:dyDescent="0.3">
      <c r="A108" s="1"/>
      <c r="B108" s="1"/>
      <c r="C108" s="24"/>
      <c r="D108" s="1"/>
      <c r="E108" s="1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</row>
    <row r="109" spans="1:103" s="3" customFormat="1" ht="20.399999999999999" customHeight="1" x14ac:dyDescent="0.3">
      <c r="A109" s="1"/>
      <c r="B109" s="1"/>
      <c r="C109" s="24"/>
      <c r="D109" s="1"/>
      <c r="E109" s="1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</row>
    <row r="110" spans="1:103" s="3" customFormat="1" ht="20.399999999999999" customHeight="1" x14ac:dyDescent="0.3">
      <c r="A110" s="1"/>
      <c r="B110" s="1"/>
      <c r="C110" s="24"/>
      <c r="D110" s="1"/>
      <c r="E110" s="1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</row>
    <row r="111" spans="1:103" s="3" customFormat="1" ht="20.399999999999999" customHeight="1" x14ac:dyDescent="0.3">
      <c r="A111" s="1"/>
      <c r="B111" s="1"/>
      <c r="C111" s="24"/>
      <c r="D111" s="1"/>
      <c r="E111" s="1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</row>
    <row r="112" spans="1:103" s="3" customFormat="1" ht="20.399999999999999" customHeight="1" x14ac:dyDescent="0.3">
      <c r="A112" s="1"/>
      <c r="B112" s="1"/>
      <c r="C112" s="24"/>
      <c r="D112" s="1"/>
      <c r="E112" s="1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</row>
    <row r="113" spans="1:103" s="3" customFormat="1" ht="20.399999999999999" customHeight="1" x14ac:dyDescent="0.3">
      <c r="A113" s="1"/>
      <c r="B113" s="1"/>
      <c r="C113" s="24"/>
      <c r="D113" s="1"/>
      <c r="E113" s="1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</row>
    <row r="114" spans="1:103" s="3" customFormat="1" ht="20.399999999999999" customHeight="1" x14ac:dyDescent="0.3">
      <c r="A114" s="1"/>
      <c r="B114" s="1"/>
      <c r="C114" s="24"/>
      <c r="D114" s="1"/>
      <c r="E114" s="1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</row>
    <row r="115" spans="1:103" s="3" customFormat="1" ht="20.399999999999999" customHeight="1" x14ac:dyDescent="0.3">
      <c r="A115" s="1"/>
      <c r="B115" s="1"/>
      <c r="C115" s="24"/>
      <c r="D115" s="1"/>
      <c r="E115" s="1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</row>
    <row r="116" spans="1:103" s="3" customFormat="1" ht="20.399999999999999" customHeight="1" x14ac:dyDescent="0.3">
      <c r="A116" s="1"/>
      <c r="B116" s="1"/>
      <c r="C116" s="24"/>
      <c r="D116" s="1"/>
      <c r="E116" s="1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</row>
    <row r="117" spans="1:103" s="3" customFormat="1" ht="20.399999999999999" customHeight="1" x14ac:dyDescent="0.3">
      <c r="A117" s="1"/>
      <c r="B117" s="1"/>
      <c r="C117" s="24"/>
      <c r="D117" s="1"/>
      <c r="E117" s="1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</row>
    <row r="118" spans="1:103" s="3" customFormat="1" ht="20.399999999999999" customHeight="1" x14ac:dyDescent="0.3">
      <c r="A118" s="1"/>
      <c r="B118" s="1"/>
      <c r="C118" s="24"/>
      <c r="D118" s="1"/>
      <c r="E118" s="1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</row>
    <row r="119" spans="1:103" s="3" customFormat="1" ht="20.399999999999999" customHeight="1" x14ac:dyDescent="0.3">
      <c r="A119" s="1"/>
      <c r="B119" s="1"/>
      <c r="C119" s="24"/>
      <c r="D119" s="1"/>
      <c r="E119" s="1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</row>
    <row r="120" spans="1:103" s="3" customFormat="1" ht="20.399999999999999" customHeight="1" x14ac:dyDescent="0.3">
      <c r="A120" s="1"/>
      <c r="B120" s="1"/>
      <c r="C120" s="24"/>
      <c r="D120" s="1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</row>
    <row r="121" spans="1:103" s="3" customFormat="1" ht="20.399999999999999" customHeight="1" x14ac:dyDescent="0.3">
      <c r="A121" s="1"/>
      <c r="B121" s="1"/>
      <c r="C121" s="24"/>
      <c r="D121" s="1"/>
      <c r="E121" s="1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</row>
    <row r="122" spans="1:103" s="3" customFormat="1" ht="20.399999999999999" customHeight="1" x14ac:dyDescent="0.3">
      <c r="A122" s="1"/>
      <c r="B122" s="1"/>
      <c r="C122" s="24"/>
      <c r="D122" s="1"/>
      <c r="E122" s="1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</row>
    <row r="123" spans="1:103" s="3" customFormat="1" ht="20.399999999999999" customHeight="1" x14ac:dyDescent="0.3">
      <c r="A123" s="1"/>
      <c r="B123" s="1"/>
      <c r="C123" s="24"/>
      <c r="D123" s="1"/>
      <c r="E123" s="1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</row>
    <row r="124" spans="1:103" s="3" customFormat="1" ht="20.399999999999999" customHeight="1" x14ac:dyDescent="0.3">
      <c r="A124" s="1"/>
      <c r="B124" s="1"/>
      <c r="C124" s="24"/>
      <c r="D124" s="1"/>
      <c r="E124" s="1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</row>
    <row r="125" spans="1:103" s="3" customFormat="1" ht="20.399999999999999" customHeight="1" x14ac:dyDescent="0.3">
      <c r="A125" s="1"/>
      <c r="B125" s="1"/>
      <c r="C125" s="24"/>
      <c r="D125" s="1"/>
      <c r="E125" s="1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</row>
    <row r="126" spans="1:103" s="3" customFormat="1" ht="20.399999999999999" customHeight="1" x14ac:dyDescent="0.3">
      <c r="A126" s="1"/>
      <c r="B126" s="1"/>
      <c r="C126" s="24"/>
      <c r="D126" s="1"/>
      <c r="E126" s="1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</row>
    <row r="127" spans="1:103" s="3" customFormat="1" ht="20.399999999999999" customHeight="1" x14ac:dyDescent="0.3">
      <c r="A127" s="1"/>
      <c r="B127" s="1"/>
      <c r="C127" s="24"/>
      <c r="D127" s="1"/>
      <c r="E127" s="1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</row>
    <row r="128" spans="1:103" s="3" customFormat="1" ht="20.399999999999999" customHeight="1" x14ac:dyDescent="0.3">
      <c r="A128" s="1"/>
      <c r="B128" s="1"/>
      <c r="C128" s="24"/>
      <c r="D128" s="1"/>
      <c r="E128" s="1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</row>
    <row r="129" spans="1:103" s="3" customFormat="1" ht="20.399999999999999" customHeight="1" x14ac:dyDescent="0.3">
      <c r="A129" s="1"/>
      <c r="B129" s="1"/>
      <c r="C129" s="24"/>
      <c r="D129" s="1"/>
      <c r="E129" s="1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</row>
    <row r="130" spans="1:103" s="3" customFormat="1" ht="20.399999999999999" customHeight="1" x14ac:dyDescent="0.3">
      <c r="A130" s="1"/>
      <c r="B130" s="1"/>
      <c r="C130" s="24"/>
      <c r="D130" s="1"/>
      <c r="E130" s="1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</row>
    <row r="131" spans="1:103" s="3" customFormat="1" ht="20.399999999999999" customHeight="1" x14ac:dyDescent="0.3">
      <c r="A131" s="1"/>
      <c r="B131" s="1"/>
      <c r="C131" s="24"/>
      <c r="D131" s="1"/>
      <c r="E131" s="1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</row>
    <row r="132" spans="1:103" s="3" customFormat="1" ht="20.399999999999999" customHeight="1" x14ac:dyDescent="0.3">
      <c r="A132" s="1"/>
      <c r="B132" s="1"/>
      <c r="C132" s="24"/>
      <c r="D132" s="1"/>
      <c r="E132" s="1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</row>
    <row r="133" spans="1:103" s="3" customFormat="1" ht="20.399999999999999" customHeight="1" x14ac:dyDescent="0.3">
      <c r="A133" s="1"/>
      <c r="B133" s="1"/>
      <c r="C133" s="24"/>
      <c r="D133" s="1"/>
      <c r="E133" s="1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</row>
    <row r="134" spans="1:103" s="3" customFormat="1" ht="20.399999999999999" customHeight="1" x14ac:dyDescent="0.3">
      <c r="A134" s="1"/>
      <c r="B134" s="1"/>
      <c r="C134" s="24"/>
      <c r="D134" s="1"/>
      <c r="E134" s="1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</row>
    <row r="135" spans="1:103" s="3" customFormat="1" ht="20.399999999999999" customHeight="1" x14ac:dyDescent="0.3">
      <c r="A135" s="1"/>
      <c r="B135" s="1"/>
      <c r="C135" s="24"/>
      <c r="D135" s="1"/>
      <c r="E135" s="1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</row>
    <row r="136" spans="1:103" s="3" customFormat="1" ht="20.399999999999999" customHeight="1" x14ac:dyDescent="0.3">
      <c r="A136" s="1"/>
      <c r="B136" s="1"/>
      <c r="C136" s="24"/>
      <c r="D136" s="1"/>
      <c r="E136" s="1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</row>
    <row r="137" spans="1:103" s="3" customFormat="1" ht="20.399999999999999" customHeight="1" x14ac:dyDescent="0.3">
      <c r="A137" s="1"/>
      <c r="B137" s="1"/>
      <c r="C137" s="24"/>
      <c r="D137" s="1"/>
      <c r="E137" s="1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</row>
    <row r="138" spans="1:103" s="3" customFormat="1" ht="20.399999999999999" customHeight="1" x14ac:dyDescent="0.3">
      <c r="A138" s="1"/>
      <c r="B138" s="1"/>
      <c r="C138" s="24"/>
      <c r="D138" s="1"/>
      <c r="E138" s="1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</row>
    <row r="139" spans="1:103" s="3" customFormat="1" ht="20.399999999999999" customHeight="1" x14ac:dyDescent="0.3">
      <c r="A139" s="1"/>
      <c r="B139" s="1"/>
      <c r="C139" s="24"/>
      <c r="D139" s="1"/>
      <c r="E139" s="1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</row>
    <row r="140" spans="1:103" s="3" customFormat="1" ht="20.399999999999999" customHeight="1" x14ac:dyDescent="0.3">
      <c r="A140" s="1"/>
      <c r="B140" s="1"/>
      <c r="C140" s="24"/>
      <c r="D140" s="1"/>
      <c r="E140" s="1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</row>
    <row r="141" spans="1:103" s="3" customFormat="1" ht="20.399999999999999" customHeight="1" x14ac:dyDescent="0.3">
      <c r="A141" s="1"/>
      <c r="B141" s="1"/>
      <c r="C141" s="24"/>
      <c r="D141" s="1"/>
      <c r="E141" s="1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</row>
    <row r="142" spans="1:103" s="3" customFormat="1" ht="20.399999999999999" customHeight="1" x14ac:dyDescent="0.3">
      <c r="A142" s="1"/>
      <c r="B142" s="1"/>
      <c r="C142" s="24"/>
      <c r="D142" s="1"/>
      <c r="E142" s="1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</row>
    <row r="143" spans="1:103" s="3" customFormat="1" ht="20.399999999999999" customHeight="1" x14ac:dyDescent="0.3">
      <c r="A143" s="1"/>
      <c r="B143" s="1"/>
      <c r="C143" s="24"/>
      <c r="D143" s="1"/>
      <c r="E143" s="1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</row>
    <row r="144" spans="1:103" s="3" customFormat="1" ht="20.399999999999999" customHeight="1" x14ac:dyDescent="0.3">
      <c r="A144" s="1"/>
      <c r="B144" s="1"/>
      <c r="C144" s="24"/>
      <c r="D144" s="1"/>
      <c r="E144" s="1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</row>
    <row r="145" spans="1:103" s="3" customFormat="1" ht="20.399999999999999" customHeight="1" x14ac:dyDescent="0.3">
      <c r="A145" s="1"/>
      <c r="B145" s="1"/>
      <c r="C145" s="24"/>
      <c r="D145" s="1"/>
      <c r="E145" s="1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</row>
    <row r="146" spans="1:103" s="3" customFormat="1" ht="20.399999999999999" customHeight="1" x14ac:dyDescent="0.3">
      <c r="A146" s="1"/>
      <c r="B146" s="1"/>
      <c r="C146" s="24"/>
      <c r="D146" s="1"/>
      <c r="E146" s="1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</row>
    <row r="147" spans="1:103" s="3" customFormat="1" ht="20.399999999999999" customHeight="1" x14ac:dyDescent="0.3">
      <c r="A147" s="1"/>
      <c r="B147" s="1"/>
      <c r="C147" s="24"/>
      <c r="D147" s="1"/>
      <c r="E147" s="1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</row>
    <row r="148" spans="1:103" s="3" customFormat="1" ht="20.399999999999999" customHeight="1" x14ac:dyDescent="0.3">
      <c r="A148" s="1"/>
      <c r="B148" s="1"/>
      <c r="C148" s="24"/>
      <c r="D148" s="1"/>
      <c r="E148" s="1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</row>
    <row r="149" spans="1:103" s="3" customFormat="1" ht="20.399999999999999" customHeight="1" x14ac:dyDescent="0.3">
      <c r="A149" s="1"/>
      <c r="B149" s="1"/>
      <c r="C149" s="24"/>
      <c r="D149" s="1"/>
      <c r="E149" s="1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</row>
    <row r="150" spans="1:103" s="3" customFormat="1" ht="20.399999999999999" customHeight="1" x14ac:dyDescent="0.3">
      <c r="A150" s="1"/>
      <c r="B150" s="1"/>
      <c r="C150" s="24"/>
      <c r="D150" s="1"/>
      <c r="E150" s="1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</row>
    <row r="151" spans="1:103" s="3" customFormat="1" ht="20.399999999999999" customHeight="1" x14ac:dyDescent="0.3">
      <c r="A151" s="1"/>
      <c r="B151" s="1"/>
      <c r="C151" s="24"/>
      <c r="D151" s="1"/>
      <c r="E151" s="1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</row>
    <row r="152" spans="1:103" s="3" customFormat="1" ht="20.399999999999999" customHeight="1" x14ac:dyDescent="0.3">
      <c r="A152" s="1"/>
      <c r="B152" s="1"/>
      <c r="C152" s="24"/>
      <c r="D152" s="1"/>
      <c r="E152" s="1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</row>
    <row r="153" spans="1:103" s="3" customFormat="1" ht="20.399999999999999" customHeight="1" x14ac:dyDescent="0.3">
      <c r="A153" s="1"/>
      <c r="B153" s="1"/>
      <c r="C153" s="24"/>
      <c r="D153" s="1"/>
      <c r="E153" s="1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</row>
    <row r="154" spans="1:103" s="3" customFormat="1" ht="20.399999999999999" customHeight="1" x14ac:dyDescent="0.3">
      <c r="A154" s="1"/>
      <c r="B154" s="1"/>
      <c r="C154" s="24"/>
      <c r="D154" s="1"/>
      <c r="E154" s="1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</row>
    <row r="155" spans="1:103" s="3" customFormat="1" ht="20.399999999999999" customHeight="1" x14ac:dyDescent="0.3">
      <c r="A155" s="1"/>
      <c r="B155" s="1"/>
      <c r="C155" s="24"/>
      <c r="D155" s="1"/>
      <c r="E155" s="1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</row>
    <row r="156" spans="1:103" s="3" customFormat="1" ht="20.399999999999999" customHeight="1" x14ac:dyDescent="0.3">
      <c r="A156" s="1"/>
      <c r="B156" s="1"/>
      <c r="C156" s="24"/>
      <c r="D156" s="1"/>
      <c r="E156" s="1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</row>
    <row r="157" spans="1:103" s="3" customFormat="1" ht="20.399999999999999" customHeight="1" x14ac:dyDescent="0.3">
      <c r="A157" s="1"/>
      <c r="B157" s="1"/>
      <c r="C157" s="24"/>
      <c r="D157" s="1"/>
      <c r="E157" s="1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</row>
    <row r="158" spans="1:103" s="3" customFormat="1" ht="20.399999999999999" customHeight="1" x14ac:dyDescent="0.3">
      <c r="A158" s="1"/>
      <c r="B158" s="1"/>
      <c r="C158" s="24"/>
      <c r="D158" s="1"/>
      <c r="E158" s="1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</row>
    <row r="159" spans="1:103" s="3" customFormat="1" ht="20.399999999999999" customHeight="1" x14ac:dyDescent="0.3">
      <c r="A159" s="1"/>
      <c r="B159" s="1"/>
      <c r="C159" s="24"/>
      <c r="D159" s="1"/>
      <c r="E159" s="1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</row>
    <row r="160" spans="1:103" s="3" customFormat="1" ht="20.399999999999999" customHeight="1" x14ac:dyDescent="0.3">
      <c r="A160" s="1"/>
      <c r="B160" s="1"/>
      <c r="C160" s="24"/>
      <c r="D160" s="1"/>
      <c r="E160" s="1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</row>
    <row r="161" spans="1:103" s="3" customFormat="1" ht="20.399999999999999" customHeight="1" x14ac:dyDescent="0.3">
      <c r="A161" s="1"/>
      <c r="B161" s="1"/>
      <c r="C161" s="24"/>
      <c r="D161" s="1"/>
      <c r="E161" s="1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</row>
    <row r="162" spans="1:103" s="3" customFormat="1" ht="20.399999999999999" customHeight="1" x14ac:dyDescent="0.3">
      <c r="A162" s="1"/>
      <c r="B162" s="1"/>
      <c r="C162" s="24"/>
      <c r="D162" s="1"/>
      <c r="E162" s="1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</row>
    <row r="163" spans="1:103" s="3" customFormat="1" ht="20.399999999999999" customHeight="1" x14ac:dyDescent="0.3">
      <c r="A163" s="1"/>
      <c r="B163" s="1"/>
      <c r="C163" s="24"/>
      <c r="D163" s="1"/>
      <c r="E163" s="1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</row>
    <row r="164" spans="1:103" s="3" customFormat="1" ht="20.399999999999999" customHeight="1" x14ac:dyDescent="0.3">
      <c r="A164" s="1"/>
      <c r="B164" s="1"/>
      <c r="C164" s="24"/>
      <c r="D164" s="1"/>
      <c r="E164" s="1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</row>
    <row r="165" spans="1:103" s="3" customFormat="1" ht="20.399999999999999" customHeight="1" x14ac:dyDescent="0.3">
      <c r="A165" s="1"/>
      <c r="B165" s="1"/>
      <c r="C165" s="24"/>
      <c r="D165" s="1"/>
      <c r="E165" s="1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</row>
    <row r="166" spans="1:103" s="3" customFormat="1" ht="20.399999999999999" customHeight="1" x14ac:dyDescent="0.3">
      <c r="A166" s="1"/>
      <c r="B166" s="1"/>
      <c r="C166" s="24"/>
      <c r="D166" s="1"/>
      <c r="E166" s="1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</row>
    <row r="167" spans="1:103" s="3" customFormat="1" ht="20.399999999999999" customHeight="1" x14ac:dyDescent="0.3">
      <c r="A167" s="1"/>
      <c r="B167" s="1"/>
      <c r="C167" s="24"/>
      <c r="D167" s="1"/>
      <c r="E167" s="1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</row>
    <row r="168" spans="1:103" s="3" customFormat="1" ht="20.399999999999999" customHeight="1" x14ac:dyDescent="0.3">
      <c r="A168" s="1"/>
      <c r="B168" s="1"/>
      <c r="C168" s="24"/>
      <c r="D168" s="1"/>
      <c r="E168" s="1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</row>
    <row r="169" spans="1:103" s="3" customFormat="1" ht="20.399999999999999" customHeight="1" x14ac:dyDescent="0.3">
      <c r="A169" s="1"/>
      <c r="B169" s="1"/>
      <c r="C169" s="24"/>
      <c r="D169" s="1"/>
      <c r="E169" s="1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</row>
    <row r="170" spans="1:103" s="3" customFormat="1" ht="20.399999999999999" customHeight="1" x14ac:dyDescent="0.3">
      <c r="A170" s="1"/>
      <c r="B170" s="1"/>
      <c r="C170" s="24"/>
      <c r="D170" s="1"/>
      <c r="E170" s="1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</row>
    <row r="171" spans="1:103" s="3" customFormat="1" ht="20.399999999999999" customHeight="1" x14ac:dyDescent="0.3">
      <c r="A171" s="1"/>
      <c r="B171" s="1"/>
      <c r="C171" s="24"/>
      <c r="D171" s="1"/>
      <c r="E171" s="1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</row>
    <row r="172" spans="1:103" s="3" customFormat="1" ht="20.399999999999999" customHeight="1" x14ac:dyDescent="0.3">
      <c r="A172" s="1"/>
      <c r="B172" s="1"/>
      <c r="C172" s="24"/>
      <c r="D172" s="1"/>
      <c r="E172" s="1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</row>
  </sheetData>
  <sheetProtection algorithmName="SHA-512" hashValue="u3cvg7LkCaZAPvBN4RrbGuug9RJygLljX5trhwwfdBfuHsD1MJOuC+h/oOT2frlVJZuezuIiN6aPznUH7FA+Tg==" saltValue="75xGaWBwybJsofWRUyPuMw==" spinCount="100000" sheet="1" objects="1" scenarios="1"/>
  <mergeCells count="6">
    <mergeCell ref="C3:E3"/>
    <mergeCell ref="C5:E5"/>
    <mergeCell ref="C7:D7"/>
    <mergeCell ref="D10:E10"/>
    <mergeCell ref="F11:F12"/>
    <mergeCell ref="E11:E12"/>
  </mergeCells>
  <dataValidations count="9">
    <dataValidation type="list" allowBlank="1" showInputMessage="1" showErrorMessage="1" sqref="F11" xr:uid="{6E6AAC8A-FCDF-460A-B558-816C01373CE6}">
      <formula1>$F$35:$F$37</formula1>
    </dataValidation>
    <dataValidation type="list" allowBlank="1" showInputMessage="1" showErrorMessage="1" sqref="F15" xr:uid="{50687925-02F5-4668-A347-5616E83D34BB}">
      <formula1>$F$38:$F$39</formula1>
    </dataValidation>
    <dataValidation type="list" allowBlank="1" showInputMessage="1" showErrorMessage="1" sqref="F21" xr:uid="{0B2CC670-927E-4AAE-A020-747A164969B0}">
      <formula1>$F$40:$F$41</formula1>
    </dataValidation>
    <dataValidation type="list" allowBlank="1" showInputMessage="1" showErrorMessage="1" sqref="F23" xr:uid="{17D37BCF-207F-4ACE-84EB-CE3EE32D4D3D}">
      <formula1>$F$44:$F$45</formula1>
    </dataValidation>
    <dataValidation type="list" allowBlank="1" showInputMessage="1" showErrorMessage="1" sqref="F24" xr:uid="{ECF12EE2-B70B-4DDB-8CA6-32BBE6EBA973}">
      <formula1>$F$46:$F$47</formula1>
    </dataValidation>
    <dataValidation type="list" allowBlank="1" showInputMessage="1" showErrorMessage="1" sqref="F25" xr:uid="{F07383FE-AF02-4AA5-BB56-95FABF341246}">
      <formula1>$F$48:$F$49</formula1>
    </dataValidation>
    <dataValidation type="list" allowBlank="1" showInputMessage="1" showErrorMessage="1" sqref="F22" xr:uid="{7AF52607-131A-4EFC-B336-C172E3AFEDDF}">
      <formula1>$F$42:$F$43</formula1>
    </dataValidation>
    <dataValidation type="list" allowBlank="1" showInputMessage="1" showErrorMessage="1" sqref="F29" xr:uid="{12CFF613-1D8E-479F-8A7A-01E47F9F985E}">
      <formula1>$F$50:$F$51</formula1>
    </dataValidation>
    <dataValidation type="list" allowBlank="1" showInputMessage="1" showErrorMessage="1" sqref="F32" xr:uid="{0517A7ED-85B0-4B43-963F-DD84B446A97A}">
      <formula1>$F$52:$F$53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7A4C-D941-476B-BE0F-1AE8140C2D3F}">
  <sheetPr codeName="Sheet1">
    <pageSetUpPr fitToPage="1"/>
  </sheetPr>
  <dimension ref="A1:CP139"/>
  <sheetViews>
    <sheetView zoomScaleNormal="100" workbookViewId="0">
      <pane ySplit="9" topLeftCell="A10" activePane="bottomLeft" state="frozen"/>
      <selection pane="bottomLeft" activeCell="C5" sqref="C5:E5"/>
    </sheetView>
  </sheetViews>
  <sheetFormatPr defaultRowHeight="20.399999999999999" customHeight="1" x14ac:dyDescent="0.3"/>
  <cols>
    <col min="1" max="1" width="4.5546875" style="1" customWidth="1"/>
    <col min="2" max="2" width="2.77734375" style="1" customWidth="1"/>
    <col min="3" max="3" width="8.88671875" style="24"/>
    <col min="4" max="4" width="20.44140625" style="1" customWidth="1"/>
    <col min="5" max="5" width="32.5546875" style="1" customWidth="1"/>
    <col min="6" max="8" width="32.6640625" style="25" customWidth="1"/>
    <col min="9" max="9" width="2.77734375" style="1" customWidth="1"/>
    <col min="10" max="16384" width="8.88671875" style="1"/>
  </cols>
  <sheetData>
    <row r="1" spans="2:9" ht="6.6" customHeight="1" thickBot="1" x14ac:dyDescent="0.35"/>
    <row r="2" spans="2:9" ht="15" customHeight="1" x14ac:dyDescent="0.3">
      <c r="B2" s="7"/>
      <c r="C2" s="8"/>
      <c r="D2" s="9"/>
      <c r="E2" s="9"/>
      <c r="F2" s="10"/>
      <c r="G2" s="10"/>
      <c r="H2" s="10"/>
      <c r="I2" s="14"/>
    </row>
    <row r="3" spans="2:9" ht="24.6" customHeight="1" x14ac:dyDescent="0.3">
      <c r="B3" s="11"/>
      <c r="C3" s="84" t="s">
        <v>58</v>
      </c>
      <c r="D3" s="85"/>
      <c r="E3" s="86"/>
      <c r="F3" s="64"/>
      <c r="G3" s="64"/>
      <c r="H3" s="64"/>
      <c r="I3" s="15"/>
    </row>
    <row r="4" spans="2:9" ht="6" customHeight="1" x14ac:dyDescent="0.3">
      <c r="B4" s="11"/>
      <c r="C4" s="66"/>
      <c r="D4" s="65"/>
      <c r="E4" s="65"/>
      <c r="F4" s="64"/>
      <c r="G4" s="64"/>
      <c r="H4" s="64"/>
      <c r="I4" s="15"/>
    </row>
    <row r="5" spans="2:9" ht="24.6" customHeight="1" x14ac:dyDescent="0.3">
      <c r="B5" s="11"/>
      <c r="C5" s="95" t="s">
        <v>59</v>
      </c>
      <c r="D5" s="96"/>
      <c r="E5" s="97"/>
      <c r="F5" s="64"/>
      <c r="G5" s="64"/>
      <c r="H5" s="64"/>
      <c r="I5" s="15"/>
    </row>
    <row r="6" spans="2:9" ht="4.8" customHeight="1" x14ac:dyDescent="0.3">
      <c r="B6" s="11"/>
      <c r="C6" s="67"/>
      <c r="D6" s="65"/>
      <c r="E6" s="65"/>
      <c r="F6" s="64"/>
      <c r="G6" s="64"/>
      <c r="H6" s="64"/>
      <c r="I6" s="15"/>
    </row>
    <row r="7" spans="2:9" ht="20.399999999999999" customHeight="1" x14ac:dyDescent="0.3">
      <c r="B7" s="11"/>
      <c r="C7" s="98"/>
      <c r="D7" s="98"/>
      <c r="E7" s="98"/>
      <c r="F7" s="98"/>
      <c r="G7" s="64"/>
      <c r="H7" s="64"/>
      <c r="I7" s="15"/>
    </row>
    <row r="8" spans="2:9" ht="6" customHeight="1" thickBot="1" x14ac:dyDescent="0.35">
      <c r="B8" s="11"/>
      <c r="C8" s="66"/>
      <c r="D8" s="65"/>
      <c r="E8" s="65"/>
      <c r="F8" s="64"/>
      <c r="G8" s="64"/>
      <c r="H8" s="64"/>
      <c r="I8" s="15"/>
    </row>
    <row r="9" spans="2:9" s="2" customFormat="1" ht="49.2" customHeight="1" x14ac:dyDescent="0.3">
      <c r="B9" s="12"/>
      <c r="C9" s="44" t="s">
        <v>2</v>
      </c>
      <c r="D9" s="45" t="s">
        <v>21</v>
      </c>
      <c r="E9" s="45" t="s">
        <v>22</v>
      </c>
      <c r="F9" s="45" t="s">
        <v>54</v>
      </c>
      <c r="G9" s="45" t="s">
        <v>55</v>
      </c>
      <c r="H9" s="46" t="s">
        <v>56</v>
      </c>
      <c r="I9" s="37"/>
    </row>
    <row r="10" spans="2:9" ht="20.399999999999999" customHeight="1" x14ac:dyDescent="0.3">
      <c r="B10" s="11"/>
      <c r="C10" s="47">
        <v>1</v>
      </c>
      <c r="D10" s="91" t="s">
        <v>65</v>
      </c>
      <c r="E10" s="91"/>
      <c r="F10" s="40"/>
      <c r="G10" s="26"/>
      <c r="H10" s="73"/>
      <c r="I10" s="15"/>
    </row>
    <row r="11" spans="2:9" ht="20.399999999999999" customHeight="1" x14ac:dyDescent="0.3">
      <c r="B11" s="11"/>
      <c r="C11" s="49"/>
      <c r="D11" s="2" t="s">
        <v>63</v>
      </c>
      <c r="E11" s="1" t="s">
        <v>1</v>
      </c>
      <c r="F11" s="68" t="s">
        <v>57</v>
      </c>
      <c r="G11" s="68" t="s">
        <v>55</v>
      </c>
      <c r="H11" s="74" t="s">
        <v>56</v>
      </c>
      <c r="I11" s="15"/>
    </row>
    <row r="12" spans="2:9" ht="6" customHeight="1" x14ac:dyDescent="0.3">
      <c r="B12" s="11"/>
      <c r="C12" s="49"/>
      <c r="D12" s="2"/>
      <c r="H12" s="75"/>
      <c r="I12" s="15"/>
    </row>
    <row r="13" spans="2:9" s="2" customFormat="1" ht="20.399999999999999" customHeight="1" x14ac:dyDescent="0.3">
      <c r="B13" s="12"/>
      <c r="C13" s="49">
        <v>2</v>
      </c>
      <c r="D13" s="2" t="s">
        <v>3</v>
      </c>
      <c r="F13" s="68"/>
      <c r="G13" s="68"/>
      <c r="H13" s="74"/>
      <c r="I13" s="37"/>
    </row>
    <row r="14" spans="2:9" ht="20.399999999999999" customHeight="1" x14ac:dyDescent="0.3">
      <c r="B14" s="11"/>
      <c r="C14" s="49"/>
      <c r="D14" s="2" t="s">
        <v>5</v>
      </c>
      <c r="E14" s="1" t="s">
        <v>4</v>
      </c>
      <c r="F14" s="68" t="s">
        <v>57</v>
      </c>
      <c r="G14" s="68" t="s">
        <v>55</v>
      </c>
      <c r="H14" s="74" t="s">
        <v>56</v>
      </c>
      <c r="I14" s="15"/>
    </row>
    <row r="15" spans="2:9" ht="6" customHeight="1" x14ac:dyDescent="0.3">
      <c r="B15" s="11"/>
      <c r="C15" s="49"/>
      <c r="D15" s="2"/>
      <c r="F15" s="68"/>
      <c r="G15" s="68"/>
      <c r="H15" s="74"/>
      <c r="I15" s="15"/>
    </row>
    <row r="16" spans="2:9" s="2" customFormat="1" ht="20.399999999999999" customHeight="1" x14ac:dyDescent="0.3">
      <c r="B16" s="12"/>
      <c r="C16" s="49">
        <v>3</v>
      </c>
      <c r="D16" s="2" t="s">
        <v>8</v>
      </c>
      <c r="F16" s="68"/>
      <c r="G16" s="68"/>
      <c r="H16" s="74"/>
      <c r="I16" s="37"/>
    </row>
    <row r="17" spans="2:9" ht="20.399999999999999" customHeight="1" x14ac:dyDescent="0.3">
      <c r="B17" s="11"/>
      <c r="C17" s="49"/>
      <c r="D17" s="2" t="s">
        <v>18</v>
      </c>
      <c r="E17" s="1" t="s">
        <v>7</v>
      </c>
      <c r="F17" s="68" t="s">
        <v>57</v>
      </c>
      <c r="G17" s="69" t="s">
        <v>55</v>
      </c>
      <c r="H17" s="76" t="s">
        <v>56</v>
      </c>
      <c r="I17" s="15"/>
    </row>
    <row r="18" spans="2:9" ht="6" customHeight="1" x14ac:dyDescent="0.3">
      <c r="B18" s="11"/>
      <c r="C18" s="49"/>
      <c r="D18" s="2"/>
      <c r="F18" s="68"/>
      <c r="G18" s="68"/>
      <c r="H18" s="74"/>
      <c r="I18" s="15"/>
    </row>
    <row r="19" spans="2:9" s="2" customFormat="1" ht="20.399999999999999" customHeight="1" x14ac:dyDescent="0.3">
      <c r="B19" s="12"/>
      <c r="C19" s="49">
        <v>4</v>
      </c>
      <c r="D19" s="2" t="s">
        <v>6</v>
      </c>
      <c r="F19" s="68"/>
      <c r="G19" s="68"/>
      <c r="H19" s="74"/>
      <c r="I19" s="37"/>
    </row>
    <row r="20" spans="2:9" ht="20.399999999999999" customHeight="1" x14ac:dyDescent="0.3">
      <c r="B20" s="11"/>
      <c r="C20" s="49"/>
      <c r="D20" s="2" t="s">
        <v>19</v>
      </c>
      <c r="E20" s="1" t="s">
        <v>9</v>
      </c>
      <c r="F20" s="69" t="s">
        <v>57</v>
      </c>
      <c r="G20" s="69" t="s">
        <v>55</v>
      </c>
      <c r="H20" s="76" t="s">
        <v>56</v>
      </c>
      <c r="I20" s="15"/>
    </row>
    <row r="21" spans="2:9" ht="20.399999999999999" customHeight="1" x14ac:dyDescent="0.3">
      <c r="B21" s="11"/>
      <c r="C21" s="49"/>
      <c r="D21" s="70" t="s">
        <v>40</v>
      </c>
      <c r="E21" s="71" t="s">
        <v>31</v>
      </c>
      <c r="F21" s="72" t="s">
        <v>57</v>
      </c>
      <c r="G21" s="72" t="s">
        <v>55</v>
      </c>
      <c r="H21" s="77" t="s">
        <v>56</v>
      </c>
      <c r="I21" s="15"/>
    </row>
    <row r="22" spans="2:9" ht="20.399999999999999" customHeight="1" x14ac:dyDescent="0.3">
      <c r="B22" s="11"/>
      <c r="C22" s="49"/>
      <c r="D22" s="2" t="s">
        <v>20</v>
      </c>
      <c r="E22" s="1" t="s">
        <v>10</v>
      </c>
      <c r="F22" s="69" t="s">
        <v>57</v>
      </c>
      <c r="G22" s="69" t="s">
        <v>55</v>
      </c>
      <c r="H22" s="76" t="s">
        <v>56</v>
      </c>
      <c r="I22" s="15"/>
    </row>
    <row r="23" spans="2:9" ht="20.399999999999999" customHeight="1" x14ac:dyDescent="0.3">
      <c r="B23" s="11"/>
      <c r="C23" s="49"/>
      <c r="D23" s="70" t="s">
        <v>23</v>
      </c>
      <c r="E23" s="71" t="s">
        <v>11</v>
      </c>
      <c r="F23" s="72" t="s">
        <v>57</v>
      </c>
      <c r="G23" s="72" t="s">
        <v>55</v>
      </c>
      <c r="H23" s="77" t="s">
        <v>56</v>
      </c>
      <c r="I23" s="15"/>
    </row>
    <row r="24" spans="2:9" ht="20.399999999999999" customHeight="1" x14ac:dyDescent="0.3">
      <c r="B24" s="11"/>
      <c r="C24" s="49"/>
      <c r="D24" s="2" t="s">
        <v>24</v>
      </c>
      <c r="E24" s="1" t="s">
        <v>12</v>
      </c>
      <c r="F24" s="69" t="s">
        <v>57</v>
      </c>
      <c r="G24" s="69" t="s">
        <v>55</v>
      </c>
      <c r="H24" s="76" t="s">
        <v>56</v>
      </c>
      <c r="I24" s="15"/>
    </row>
    <row r="25" spans="2:9" ht="6" customHeight="1" x14ac:dyDescent="0.3">
      <c r="B25" s="11"/>
      <c r="C25" s="49"/>
      <c r="D25" s="2"/>
      <c r="F25" s="68"/>
      <c r="G25" s="68"/>
      <c r="H25" s="74"/>
      <c r="I25" s="15"/>
    </row>
    <row r="26" spans="2:9" s="2" customFormat="1" ht="20.399999999999999" customHeight="1" x14ac:dyDescent="0.3">
      <c r="B26" s="12"/>
      <c r="C26" s="49"/>
      <c r="D26" s="2" t="s">
        <v>66</v>
      </c>
      <c r="F26" s="68"/>
      <c r="G26" s="68"/>
      <c r="H26" s="74"/>
      <c r="I26" s="37"/>
    </row>
    <row r="27" spans="2:9" ht="20.399999999999999" customHeight="1" x14ac:dyDescent="0.3">
      <c r="B27" s="11"/>
      <c r="C27" s="49"/>
      <c r="D27" s="2" t="s">
        <v>13</v>
      </c>
      <c r="E27" s="1" t="s">
        <v>14</v>
      </c>
      <c r="F27" s="69" t="s">
        <v>57</v>
      </c>
      <c r="G27" s="69" t="s">
        <v>55</v>
      </c>
      <c r="H27" s="76" t="s">
        <v>56</v>
      </c>
      <c r="I27" s="15"/>
    </row>
    <row r="28" spans="2:9" ht="20.399999999999999" customHeight="1" x14ac:dyDescent="0.3">
      <c r="B28" s="11"/>
      <c r="C28" s="49"/>
      <c r="D28" s="70" t="s">
        <v>15</v>
      </c>
      <c r="E28" s="71" t="s">
        <v>16</v>
      </c>
      <c r="F28" s="72" t="s">
        <v>57</v>
      </c>
      <c r="G28" s="72" t="s">
        <v>55</v>
      </c>
      <c r="H28" s="77" t="s">
        <v>56</v>
      </c>
      <c r="I28" s="15"/>
    </row>
    <row r="29" spans="2:9" ht="6" customHeight="1" x14ac:dyDescent="0.3">
      <c r="B29" s="11"/>
      <c r="C29" s="49"/>
      <c r="D29" s="2"/>
      <c r="F29" s="68"/>
      <c r="G29" s="68"/>
      <c r="H29" s="74"/>
      <c r="I29" s="15"/>
    </row>
    <row r="30" spans="2:9" s="2" customFormat="1" ht="20.399999999999999" customHeight="1" x14ac:dyDescent="0.3">
      <c r="B30" s="12"/>
      <c r="C30" s="49"/>
      <c r="D30" s="2" t="s">
        <v>45</v>
      </c>
      <c r="F30" s="68"/>
      <c r="G30" s="68"/>
      <c r="H30" s="74"/>
      <c r="I30" s="37"/>
    </row>
    <row r="31" spans="2:9" ht="20.399999999999999" customHeight="1" x14ac:dyDescent="0.3">
      <c r="B31" s="11"/>
      <c r="C31" s="49"/>
      <c r="D31" s="2" t="s">
        <v>17</v>
      </c>
      <c r="E31" s="1" t="s">
        <v>44</v>
      </c>
      <c r="F31" s="69" t="s">
        <v>57</v>
      </c>
      <c r="G31" s="69" t="s">
        <v>55</v>
      </c>
      <c r="H31" s="76" t="s">
        <v>56</v>
      </c>
      <c r="I31" s="15"/>
    </row>
    <row r="32" spans="2:9" ht="6" customHeight="1" thickBot="1" x14ac:dyDescent="0.35">
      <c r="B32" s="11"/>
      <c r="C32" s="51"/>
      <c r="D32" s="52"/>
      <c r="E32" s="52"/>
      <c r="F32" s="78"/>
      <c r="G32" s="78"/>
      <c r="H32" s="79"/>
      <c r="I32" s="15"/>
    </row>
    <row r="33" spans="1:94" ht="15" customHeight="1" thickBot="1" x14ac:dyDescent="0.35">
      <c r="B33" s="13"/>
      <c r="C33" s="16"/>
      <c r="D33" s="17"/>
      <c r="E33" s="17"/>
      <c r="F33" s="18"/>
      <c r="G33" s="18"/>
      <c r="H33" s="18"/>
      <c r="I33" s="36"/>
    </row>
    <row r="34" spans="1:94" s="3" customFormat="1" ht="20.399999999999999" customHeight="1" x14ac:dyDescent="0.3">
      <c r="A34" s="1"/>
      <c r="B34" s="1"/>
      <c r="C34" s="24"/>
      <c r="D34" s="1"/>
      <c r="E34" s="1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5" spans="1:94" s="3" customFormat="1" ht="20.399999999999999" customHeight="1" x14ac:dyDescent="0.3">
      <c r="A35" s="1"/>
      <c r="B35" s="1"/>
      <c r="C35" s="24"/>
      <c r="D35" s="1"/>
      <c r="E35" s="1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</row>
    <row r="36" spans="1:94" s="3" customFormat="1" ht="20.399999999999999" customHeight="1" x14ac:dyDescent="0.3">
      <c r="A36" s="1"/>
      <c r="B36" s="1"/>
      <c r="C36" s="24"/>
      <c r="D36" s="1"/>
      <c r="E36" s="1"/>
      <c r="F36" s="25"/>
      <c r="G36" s="25"/>
      <c r="H36" s="2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1:94" s="3" customFormat="1" ht="20.399999999999999" customHeight="1" x14ac:dyDescent="0.3">
      <c r="A37" s="1"/>
      <c r="B37" s="1"/>
      <c r="C37" s="24"/>
      <c r="D37" s="1"/>
      <c r="E37" s="1"/>
      <c r="F37" s="25"/>
      <c r="G37" s="25"/>
      <c r="H37" s="2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</row>
    <row r="38" spans="1:94" s="3" customFormat="1" ht="20.399999999999999" customHeight="1" x14ac:dyDescent="0.3">
      <c r="A38" s="1"/>
      <c r="B38" s="1"/>
      <c r="C38" s="24"/>
      <c r="D38" s="1"/>
      <c r="E38" s="1"/>
      <c r="F38" s="25"/>
      <c r="G38" s="25"/>
      <c r="H38" s="2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</row>
    <row r="39" spans="1:94" s="3" customFormat="1" ht="20.399999999999999" customHeight="1" x14ac:dyDescent="0.3">
      <c r="A39" s="1"/>
      <c r="B39" s="1"/>
      <c r="C39" s="24"/>
      <c r="D39" s="1"/>
      <c r="E39" s="1"/>
      <c r="F39" s="25"/>
      <c r="G39" s="25"/>
      <c r="H39" s="2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1:94" s="3" customFormat="1" ht="20.399999999999999" customHeight="1" x14ac:dyDescent="0.3">
      <c r="A40" s="1"/>
      <c r="B40" s="1"/>
      <c r="C40" s="24"/>
      <c r="D40" s="1"/>
      <c r="E40" s="1"/>
      <c r="F40" s="25"/>
      <c r="G40" s="25"/>
      <c r="H40" s="2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1:94" s="3" customFormat="1" ht="20.399999999999999" customHeight="1" x14ac:dyDescent="0.3">
      <c r="A41" s="1"/>
      <c r="B41" s="1"/>
      <c r="C41" s="24"/>
      <c r="D41" s="1"/>
      <c r="E41" s="1"/>
      <c r="F41" s="25"/>
      <c r="G41" s="25"/>
      <c r="H41" s="2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</row>
    <row r="42" spans="1:94" s="3" customFormat="1" ht="20.399999999999999" customHeight="1" x14ac:dyDescent="0.3">
      <c r="A42" s="1"/>
      <c r="B42" s="1"/>
      <c r="C42" s="24"/>
      <c r="D42" s="1"/>
      <c r="E42" s="1"/>
      <c r="F42" s="25"/>
      <c r="G42" s="25"/>
      <c r="H42" s="2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1:94" s="3" customFormat="1" ht="20.399999999999999" customHeight="1" x14ac:dyDescent="0.3">
      <c r="A43" s="1"/>
      <c r="B43" s="1"/>
      <c r="C43" s="24"/>
      <c r="D43" s="1"/>
      <c r="E43" s="1"/>
      <c r="F43" s="25"/>
      <c r="G43" s="25"/>
      <c r="H43" s="2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</row>
    <row r="44" spans="1:94" s="3" customFormat="1" ht="20.399999999999999" customHeight="1" x14ac:dyDescent="0.3">
      <c r="A44" s="1"/>
      <c r="B44" s="1"/>
      <c r="C44" s="24"/>
      <c r="D44" s="1"/>
      <c r="E44" s="1"/>
      <c r="F44" s="25"/>
      <c r="G44" s="25"/>
      <c r="H44" s="2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</row>
    <row r="45" spans="1:94" s="3" customFormat="1" ht="20.399999999999999" customHeight="1" x14ac:dyDescent="0.3">
      <c r="A45" s="1"/>
      <c r="B45" s="1"/>
      <c r="C45" s="24"/>
      <c r="D45" s="1"/>
      <c r="E45" s="1"/>
      <c r="F45" s="25"/>
      <c r="G45" s="25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1:94" s="3" customFormat="1" ht="20.399999999999999" customHeight="1" x14ac:dyDescent="0.3">
      <c r="A46" s="1"/>
      <c r="B46" s="1"/>
      <c r="C46" s="24"/>
      <c r="D46" s="1"/>
      <c r="E46" s="1"/>
      <c r="F46" s="25"/>
      <c r="G46" s="25"/>
      <c r="H46" s="2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1:94" s="3" customFormat="1" ht="20.399999999999999" customHeight="1" x14ac:dyDescent="0.3">
      <c r="A47" s="1"/>
      <c r="B47" s="1"/>
      <c r="C47" s="24"/>
      <c r="D47" s="1"/>
      <c r="E47" s="1"/>
      <c r="F47" s="25"/>
      <c r="G47" s="25"/>
      <c r="H47" s="2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1:94" s="3" customFormat="1" ht="20.399999999999999" customHeight="1" x14ac:dyDescent="0.3">
      <c r="A48" s="1"/>
      <c r="B48" s="1"/>
      <c r="C48" s="24"/>
      <c r="D48" s="1"/>
      <c r="E48" s="1"/>
      <c r="F48" s="25"/>
      <c r="G48" s="25"/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 s="3" customFormat="1" ht="20.399999999999999" customHeight="1" x14ac:dyDescent="0.3">
      <c r="A49" s="1"/>
      <c r="B49" s="1"/>
      <c r="C49" s="24"/>
      <c r="D49" s="1"/>
      <c r="E49" s="1"/>
      <c r="F49" s="25"/>
      <c r="G49" s="25"/>
      <c r="H49" s="2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 s="3" customFormat="1" ht="20.399999999999999" customHeight="1" x14ac:dyDescent="0.3">
      <c r="A50" s="1"/>
      <c r="B50" s="1"/>
      <c r="C50" s="24"/>
      <c r="D50" s="1"/>
      <c r="E50" s="1"/>
      <c r="F50" s="25"/>
      <c r="G50" s="25"/>
      <c r="H50" s="2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 s="3" customFormat="1" ht="20.399999999999999" customHeight="1" x14ac:dyDescent="0.3">
      <c r="A51" s="1"/>
      <c r="B51" s="1"/>
      <c r="C51" s="24"/>
      <c r="D51" s="1"/>
      <c r="E51" s="1"/>
      <c r="F51" s="25"/>
      <c r="G51" s="25"/>
      <c r="H51" s="2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 s="3" customFormat="1" ht="20.399999999999999" customHeight="1" x14ac:dyDescent="0.3">
      <c r="A52" s="1"/>
      <c r="B52" s="1"/>
      <c r="C52" s="24"/>
      <c r="D52" s="1"/>
      <c r="E52" s="1"/>
      <c r="F52" s="25"/>
      <c r="G52" s="25"/>
      <c r="H52" s="2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 s="3" customFormat="1" ht="20.399999999999999" customHeight="1" x14ac:dyDescent="0.3">
      <c r="A53" s="1"/>
      <c r="B53" s="1"/>
      <c r="C53" s="24"/>
      <c r="D53" s="1"/>
      <c r="E53" s="1"/>
      <c r="F53" s="25"/>
      <c r="G53" s="25"/>
      <c r="H53" s="2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 s="3" customFormat="1" ht="20.399999999999999" customHeight="1" x14ac:dyDescent="0.3">
      <c r="A54" s="1"/>
      <c r="B54" s="1"/>
      <c r="C54" s="24"/>
      <c r="D54" s="1"/>
      <c r="E54" s="1"/>
      <c r="F54" s="25"/>
      <c r="G54" s="25"/>
      <c r="H54" s="2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</row>
    <row r="55" spans="1:94" s="3" customFormat="1" ht="20.399999999999999" customHeight="1" x14ac:dyDescent="0.3">
      <c r="A55" s="1"/>
      <c r="B55" s="1"/>
      <c r="C55" s="24"/>
      <c r="D55" s="1"/>
      <c r="E55" s="1"/>
      <c r="F55" s="25"/>
      <c r="G55" s="25"/>
      <c r="H55" s="2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 s="3" customFormat="1" ht="20.399999999999999" customHeight="1" x14ac:dyDescent="0.3">
      <c r="A56" s="1"/>
      <c r="B56" s="1"/>
      <c r="C56" s="24"/>
      <c r="D56" s="1"/>
      <c r="E56" s="1"/>
      <c r="F56" s="25"/>
      <c r="G56" s="25"/>
      <c r="H56" s="2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 s="3" customFormat="1" ht="20.399999999999999" customHeight="1" x14ac:dyDescent="0.3">
      <c r="A57" s="1"/>
      <c r="B57" s="1"/>
      <c r="C57" s="24"/>
      <c r="D57" s="1"/>
      <c r="E57" s="1"/>
      <c r="F57" s="25"/>
      <c r="G57" s="25"/>
      <c r="H57" s="2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s="3" customFormat="1" ht="20.399999999999999" customHeight="1" x14ac:dyDescent="0.3">
      <c r="A58" s="1"/>
      <c r="B58" s="1"/>
      <c r="C58" s="24"/>
      <c r="D58" s="1"/>
      <c r="E58" s="1"/>
      <c r="F58" s="25"/>
      <c r="G58" s="25"/>
      <c r="H58" s="2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</row>
    <row r="59" spans="1:94" s="3" customFormat="1" ht="20.399999999999999" customHeight="1" x14ac:dyDescent="0.3">
      <c r="A59" s="1"/>
      <c r="B59" s="1"/>
      <c r="C59" s="24"/>
      <c r="D59" s="1"/>
      <c r="E59" s="1"/>
      <c r="F59" s="25"/>
      <c r="G59" s="25"/>
      <c r="H59" s="2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</row>
    <row r="60" spans="1:94" s="3" customFormat="1" ht="20.399999999999999" customHeight="1" x14ac:dyDescent="0.3">
      <c r="A60" s="1"/>
      <c r="B60" s="1"/>
      <c r="C60" s="24"/>
      <c r="D60" s="1"/>
      <c r="E60" s="1"/>
      <c r="F60" s="25"/>
      <c r="G60" s="25"/>
      <c r="H60" s="2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</row>
    <row r="61" spans="1:94" s="3" customFormat="1" ht="20.399999999999999" customHeight="1" x14ac:dyDescent="0.3">
      <c r="A61" s="1"/>
      <c r="B61" s="1"/>
      <c r="C61" s="24"/>
      <c r="D61" s="1"/>
      <c r="E61" s="1"/>
      <c r="F61" s="25"/>
      <c r="G61" s="25"/>
      <c r="H61" s="2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</row>
    <row r="62" spans="1:94" s="3" customFormat="1" ht="20.399999999999999" customHeight="1" x14ac:dyDescent="0.3">
      <c r="A62" s="1"/>
      <c r="B62" s="1"/>
      <c r="C62" s="24"/>
      <c r="D62" s="1"/>
      <c r="E62" s="1"/>
      <c r="F62" s="25"/>
      <c r="G62" s="25"/>
      <c r="H62" s="2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</row>
    <row r="63" spans="1:94" s="3" customFormat="1" ht="20.399999999999999" customHeight="1" x14ac:dyDescent="0.3">
      <c r="A63" s="1"/>
      <c r="B63" s="1"/>
      <c r="C63" s="24"/>
      <c r="D63" s="1"/>
      <c r="E63" s="1"/>
      <c r="F63" s="25"/>
      <c r="G63" s="25"/>
      <c r="H63" s="2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 s="3" customFormat="1" ht="20.399999999999999" customHeight="1" x14ac:dyDescent="0.3">
      <c r="A64" s="1"/>
      <c r="B64" s="1"/>
      <c r="C64" s="24"/>
      <c r="D64" s="1"/>
      <c r="E64" s="1"/>
      <c r="F64" s="25"/>
      <c r="G64" s="25"/>
      <c r="H64" s="2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</row>
    <row r="65" spans="1:94" s="3" customFormat="1" ht="20.399999999999999" customHeight="1" x14ac:dyDescent="0.3">
      <c r="A65" s="1"/>
      <c r="B65" s="1"/>
      <c r="C65" s="24"/>
      <c r="D65" s="1"/>
      <c r="E65" s="1"/>
      <c r="F65" s="25"/>
      <c r="G65" s="25"/>
      <c r="H65" s="2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 s="3" customFormat="1" ht="20.399999999999999" customHeight="1" x14ac:dyDescent="0.3">
      <c r="A66" s="1"/>
      <c r="B66" s="1"/>
      <c r="C66" s="24"/>
      <c r="D66" s="1"/>
      <c r="E66" s="1"/>
      <c r="F66" s="25"/>
      <c r="G66" s="25"/>
      <c r="H66" s="2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</row>
    <row r="67" spans="1:94" s="3" customFormat="1" ht="20.399999999999999" customHeight="1" x14ac:dyDescent="0.3">
      <c r="A67" s="1"/>
      <c r="B67" s="1"/>
      <c r="C67" s="24"/>
      <c r="D67" s="1"/>
      <c r="E67" s="1"/>
      <c r="F67" s="25"/>
      <c r="G67" s="25"/>
      <c r="H67" s="2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</row>
    <row r="68" spans="1:94" s="3" customFormat="1" ht="20.399999999999999" customHeight="1" x14ac:dyDescent="0.3">
      <c r="A68" s="1"/>
      <c r="B68" s="1"/>
      <c r="C68" s="24"/>
      <c r="D68" s="1"/>
      <c r="E68" s="1"/>
      <c r="F68" s="25"/>
      <c r="G68" s="25"/>
      <c r="H68" s="2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</row>
    <row r="69" spans="1:94" s="3" customFormat="1" ht="20.399999999999999" customHeight="1" x14ac:dyDescent="0.3">
      <c r="A69" s="1"/>
      <c r="B69" s="1"/>
      <c r="C69" s="24"/>
      <c r="D69" s="1"/>
      <c r="E69" s="1"/>
      <c r="F69" s="25"/>
      <c r="G69" s="25"/>
      <c r="H69" s="2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</row>
    <row r="70" spans="1:94" s="3" customFormat="1" ht="20.399999999999999" customHeight="1" x14ac:dyDescent="0.3">
      <c r="A70" s="1"/>
      <c r="B70" s="1"/>
      <c r="C70" s="24"/>
      <c r="D70" s="1"/>
      <c r="E70" s="1"/>
      <c r="F70" s="25"/>
      <c r="G70" s="25"/>
      <c r="H70" s="2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</row>
    <row r="71" spans="1:94" s="3" customFormat="1" ht="20.399999999999999" customHeight="1" x14ac:dyDescent="0.3">
      <c r="A71" s="1"/>
      <c r="B71" s="1"/>
      <c r="C71" s="24"/>
      <c r="D71" s="1"/>
      <c r="E71" s="1"/>
      <c r="F71" s="25"/>
      <c r="G71" s="25"/>
      <c r="H71" s="2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2" spans="1:94" s="3" customFormat="1" ht="20.399999999999999" customHeight="1" x14ac:dyDescent="0.3">
      <c r="A72" s="1"/>
      <c r="B72" s="1"/>
      <c r="C72" s="24"/>
      <c r="D72" s="1"/>
      <c r="E72" s="1"/>
      <c r="F72" s="25"/>
      <c r="G72" s="25"/>
      <c r="H72" s="2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</row>
    <row r="73" spans="1:94" s="3" customFormat="1" ht="20.399999999999999" customHeight="1" x14ac:dyDescent="0.3">
      <c r="A73" s="1"/>
      <c r="B73" s="1"/>
      <c r="C73" s="24"/>
      <c r="D73" s="1"/>
      <c r="E73" s="1"/>
      <c r="F73" s="25"/>
      <c r="G73" s="25"/>
      <c r="H73" s="2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</row>
    <row r="74" spans="1:94" s="3" customFormat="1" ht="20.399999999999999" customHeight="1" x14ac:dyDescent="0.3">
      <c r="A74" s="1"/>
      <c r="B74" s="1"/>
      <c r="C74" s="24"/>
      <c r="D74" s="1"/>
      <c r="E74" s="1"/>
      <c r="F74" s="25"/>
      <c r="G74" s="25"/>
      <c r="H74" s="2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</row>
    <row r="75" spans="1:94" s="3" customFormat="1" ht="20.399999999999999" customHeight="1" x14ac:dyDescent="0.3">
      <c r="A75" s="1"/>
      <c r="B75" s="1"/>
      <c r="C75" s="24"/>
      <c r="D75" s="1"/>
      <c r="E75" s="1"/>
      <c r="F75" s="25"/>
      <c r="G75" s="25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</row>
    <row r="76" spans="1:94" s="3" customFormat="1" ht="20.399999999999999" customHeight="1" x14ac:dyDescent="0.3">
      <c r="A76" s="1"/>
      <c r="B76" s="1"/>
      <c r="C76" s="24"/>
      <c r="D76" s="1"/>
      <c r="E76" s="1"/>
      <c r="F76" s="25"/>
      <c r="G76" s="25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</row>
    <row r="77" spans="1:94" s="3" customFormat="1" ht="20.399999999999999" customHeight="1" x14ac:dyDescent="0.3">
      <c r="A77" s="1"/>
      <c r="B77" s="1"/>
      <c r="C77" s="24"/>
      <c r="D77" s="1"/>
      <c r="E77" s="1"/>
      <c r="F77" s="25"/>
      <c r="G77" s="25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</row>
    <row r="78" spans="1:94" s="3" customFormat="1" ht="20.399999999999999" customHeight="1" x14ac:dyDescent="0.3">
      <c r="A78" s="1"/>
      <c r="B78" s="1"/>
      <c r="C78" s="24"/>
      <c r="D78" s="1"/>
      <c r="E78" s="1"/>
      <c r="F78" s="25"/>
      <c r="G78" s="25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</row>
    <row r="79" spans="1:94" s="3" customFormat="1" ht="20.399999999999999" customHeight="1" x14ac:dyDescent="0.3">
      <c r="A79" s="1"/>
      <c r="B79" s="1"/>
      <c r="C79" s="24"/>
      <c r="D79" s="1"/>
      <c r="E79" s="1"/>
      <c r="F79" s="25"/>
      <c r="G79" s="25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</row>
    <row r="80" spans="1:94" s="3" customFormat="1" ht="20.399999999999999" customHeight="1" x14ac:dyDescent="0.3">
      <c r="A80" s="1"/>
      <c r="B80" s="1"/>
      <c r="C80" s="24"/>
      <c r="D80" s="1"/>
      <c r="E80" s="1"/>
      <c r="F80" s="25"/>
      <c r="G80" s="25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</row>
    <row r="81" spans="1:94" s="3" customFormat="1" ht="20.399999999999999" customHeight="1" x14ac:dyDescent="0.3">
      <c r="A81" s="1"/>
      <c r="B81" s="1"/>
      <c r="C81" s="24"/>
      <c r="D81" s="1"/>
      <c r="E81" s="1"/>
      <c r="F81" s="25"/>
      <c r="G81" s="25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</row>
    <row r="82" spans="1:94" s="3" customFormat="1" ht="20.399999999999999" customHeight="1" x14ac:dyDescent="0.3">
      <c r="A82" s="1"/>
      <c r="B82" s="1"/>
      <c r="C82" s="24"/>
      <c r="D82" s="1"/>
      <c r="E82" s="1"/>
      <c r="F82" s="25"/>
      <c r="G82" s="25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 s="3" customFormat="1" ht="20.399999999999999" customHeight="1" x14ac:dyDescent="0.3">
      <c r="A83" s="1"/>
      <c r="B83" s="1"/>
      <c r="C83" s="24"/>
      <c r="D83" s="1"/>
      <c r="E83" s="1"/>
      <c r="F83" s="25"/>
      <c r="G83" s="25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 s="3" customFormat="1" ht="20.399999999999999" customHeight="1" x14ac:dyDescent="0.3">
      <c r="A84" s="1"/>
      <c r="B84" s="1"/>
      <c r="C84" s="24"/>
      <c r="D84" s="1"/>
      <c r="E84" s="1"/>
      <c r="F84" s="25"/>
      <c r="G84" s="25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</row>
    <row r="85" spans="1:94" s="3" customFormat="1" ht="20.399999999999999" customHeight="1" x14ac:dyDescent="0.3">
      <c r="A85" s="1"/>
      <c r="B85" s="1"/>
      <c r="C85" s="24"/>
      <c r="D85" s="1"/>
      <c r="E85" s="1"/>
      <c r="F85" s="25"/>
      <c r="G85" s="25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 s="3" customFormat="1" ht="20.399999999999999" customHeight="1" x14ac:dyDescent="0.3">
      <c r="A86" s="1"/>
      <c r="B86" s="1"/>
      <c r="C86" s="24"/>
      <c r="D86" s="1"/>
      <c r="E86" s="1"/>
      <c r="F86" s="25"/>
      <c r="G86" s="25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 s="3" customFormat="1" ht="20.399999999999999" customHeight="1" x14ac:dyDescent="0.3">
      <c r="A87" s="1"/>
      <c r="B87" s="1"/>
      <c r="C87" s="24"/>
      <c r="D87" s="1"/>
      <c r="E87" s="1"/>
      <c r="F87" s="25"/>
      <c r="G87" s="25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</row>
    <row r="88" spans="1:94" s="3" customFormat="1" ht="20.399999999999999" customHeight="1" x14ac:dyDescent="0.3">
      <c r="A88" s="1"/>
      <c r="B88" s="1"/>
      <c r="C88" s="24"/>
      <c r="D88" s="1"/>
      <c r="E88" s="1"/>
      <c r="F88" s="25"/>
      <c r="G88" s="25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</row>
    <row r="89" spans="1:94" s="3" customFormat="1" ht="20.399999999999999" customHeight="1" x14ac:dyDescent="0.3">
      <c r="A89" s="1"/>
      <c r="B89" s="1"/>
      <c r="C89" s="24"/>
      <c r="D89" s="1"/>
      <c r="E89" s="1"/>
      <c r="F89" s="25"/>
      <c r="G89" s="25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</row>
    <row r="90" spans="1:94" s="3" customFormat="1" ht="20.399999999999999" customHeight="1" x14ac:dyDescent="0.3">
      <c r="A90" s="1"/>
      <c r="B90" s="1"/>
      <c r="C90" s="24"/>
      <c r="D90" s="1"/>
      <c r="E90" s="1"/>
      <c r="F90" s="25"/>
      <c r="G90" s="25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</row>
    <row r="91" spans="1:94" s="3" customFormat="1" ht="20.399999999999999" customHeight="1" x14ac:dyDescent="0.3">
      <c r="A91" s="1"/>
      <c r="B91" s="1"/>
      <c r="C91" s="24"/>
      <c r="D91" s="1"/>
      <c r="E91" s="1"/>
      <c r="F91" s="25"/>
      <c r="G91" s="25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</row>
    <row r="92" spans="1:94" s="3" customFormat="1" ht="20.399999999999999" customHeight="1" x14ac:dyDescent="0.3">
      <c r="A92" s="1"/>
      <c r="B92" s="1"/>
      <c r="C92" s="24"/>
      <c r="D92" s="1"/>
      <c r="E92" s="1"/>
      <c r="F92" s="25"/>
      <c r="G92" s="25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</row>
    <row r="93" spans="1:94" s="3" customFormat="1" ht="20.399999999999999" customHeight="1" x14ac:dyDescent="0.3">
      <c r="A93" s="1"/>
      <c r="B93" s="1"/>
      <c r="C93" s="24"/>
      <c r="D93" s="1"/>
      <c r="E93" s="1"/>
      <c r="F93" s="25"/>
      <c r="G93" s="25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</row>
    <row r="94" spans="1:94" s="3" customFormat="1" ht="20.399999999999999" customHeight="1" x14ac:dyDescent="0.3">
      <c r="A94" s="1"/>
      <c r="B94" s="1"/>
      <c r="C94" s="24"/>
      <c r="D94" s="1"/>
      <c r="E94" s="1"/>
      <c r="F94" s="25"/>
      <c r="G94" s="25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</row>
    <row r="95" spans="1:94" s="3" customFormat="1" ht="20.399999999999999" customHeight="1" x14ac:dyDescent="0.3">
      <c r="A95" s="1"/>
      <c r="B95" s="1"/>
      <c r="C95" s="24"/>
      <c r="D95" s="1"/>
      <c r="E95" s="1"/>
      <c r="F95" s="25"/>
      <c r="G95" s="25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</row>
    <row r="96" spans="1:94" s="3" customFormat="1" ht="20.399999999999999" customHeight="1" x14ac:dyDescent="0.3">
      <c r="A96" s="1"/>
      <c r="B96" s="1"/>
      <c r="C96" s="24"/>
      <c r="D96" s="1"/>
      <c r="E96" s="1"/>
      <c r="F96" s="25"/>
      <c r="G96" s="25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</row>
    <row r="97" spans="1:94" s="3" customFormat="1" ht="20.399999999999999" customHeight="1" x14ac:dyDescent="0.3">
      <c r="A97" s="1"/>
      <c r="B97" s="1"/>
      <c r="C97" s="24"/>
      <c r="D97" s="1"/>
      <c r="E97" s="1"/>
      <c r="F97" s="25"/>
      <c r="G97" s="25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</row>
    <row r="98" spans="1:94" s="3" customFormat="1" ht="20.399999999999999" customHeight="1" x14ac:dyDescent="0.3">
      <c r="A98" s="1"/>
      <c r="B98" s="1"/>
      <c r="C98" s="24"/>
      <c r="D98" s="1"/>
      <c r="E98" s="1"/>
      <c r="F98" s="25"/>
      <c r="G98" s="25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</row>
    <row r="99" spans="1:94" s="3" customFormat="1" ht="20.399999999999999" customHeight="1" x14ac:dyDescent="0.3">
      <c r="A99" s="1"/>
      <c r="B99" s="1"/>
      <c r="C99" s="24"/>
      <c r="D99" s="1"/>
      <c r="E99" s="1"/>
      <c r="F99" s="25"/>
      <c r="G99" s="25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</row>
    <row r="100" spans="1:94" s="3" customFormat="1" ht="20.399999999999999" customHeight="1" x14ac:dyDescent="0.3">
      <c r="A100" s="1"/>
      <c r="B100" s="1"/>
      <c r="C100" s="24"/>
      <c r="D100" s="1"/>
      <c r="E100" s="1"/>
      <c r="F100" s="25"/>
      <c r="G100" s="25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</row>
    <row r="101" spans="1:94" s="3" customFormat="1" ht="20.399999999999999" customHeight="1" x14ac:dyDescent="0.3">
      <c r="A101" s="1"/>
      <c r="B101" s="1"/>
      <c r="C101" s="24"/>
      <c r="D101" s="1"/>
      <c r="E101" s="1"/>
      <c r="F101" s="25"/>
      <c r="G101" s="25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</row>
    <row r="102" spans="1:94" s="3" customFormat="1" ht="20.399999999999999" customHeight="1" x14ac:dyDescent="0.3">
      <c r="A102" s="1"/>
      <c r="B102" s="1"/>
      <c r="C102" s="24"/>
      <c r="D102" s="1"/>
      <c r="E102" s="1"/>
      <c r="F102" s="25"/>
      <c r="G102" s="25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</row>
    <row r="103" spans="1:94" s="3" customFormat="1" ht="20.399999999999999" customHeight="1" x14ac:dyDescent="0.3">
      <c r="A103" s="1"/>
      <c r="B103" s="1"/>
      <c r="C103" s="24"/>
      <c r="D103" s="1"/>
      <c r="E103" s="1"/>
      <c r="F103" s="25"/>
      <c r="G103" s="25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</row>
    <row r="104" spans="1:94" s="3" customFormat="1" ht="20.399999999999999" customHeight="1" x14ac:dyDescent="0.3">
      <c r="A104" s="1"/>
      <c r="B104" s="1"/>
      <c r="C104" s="24"/>
      <c r="D104" s="1"/>
      <c r="E104" s="1"/>
      <c r="F104" s="25"/>
      <c r="G104" s="25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</row>
    <row r="105" spans="1:94" s="3" customFormat="1" ht="20.399999999999999" customHeight="1" x14ac:dyDescent="0.3">
      <c r="A105" s="1"/>
      <c r="B105" s="1"/>
      <c r="C105" s="24"/>
      <c r="D105" s="1"/>
      <c r="E105" s="1"/>
      <c r="F105" s="25"/>
      <c r="G105" s="25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</row>
    <row r="106" spans="1:94" s="3" customFormat="1" ht="20.399999999999999" customHeight="1" x14ac:dyDescent="0.3">
      <c r="A106" s="1"/>
      <c r="B106" s="1"/>
      <c r="C106" s="24"/>
      <c r="D106" s="1"/>
      <c r="E106" s="1"/>
      <c r="F106" s="25"/>
      <c r="G106" s="25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4" s="3" customFormat="1" ht="20.399999999999999" customHeight="1" x14ac:dyDescent="0.3">
      <c r="A107" s="1"/>
      <c r="B107" s="1"/>
      <c r="C107" s="24"/>
      <c r="D107" s="1"/>
      <c r="E107" s="1"/>
      <c r="F107" s="25"/>
      <c r="G107" s="25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</row>
    <row r="108" spans="1:94" s="3" customFormat="1" ht="20.399999999999999" customHeight="1" x14ac:dyDescent="0.3">
      <c r="A108" s="1"/>
      <c r="B108" s="1"/>
      <c r="C108" s="24"/>
      <c r="D108" s="1"/>
      <c r="E108" s="1"/>
      <c r="F108" s="25"/>
      <c r="G108" s="25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</row>
    <row r="109" spans="1:94" s="3" customFormat="1" ht="20.399999999999999" customHeight="1" x14ac:dyDescent="0.3">
      <c r="A109" s="1"/>
      <c r="B109" s="1"/>
      <c r="C109" s="24"/>
      <c r="D109" s="1"/>
      <c r="E109" s="1"/>
      <c r="F109" s="25"/>
      <c r="G109" s="25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94" s="3" customFormat="1" ht="20.399999999999999" customHeight="1" x14ac:dyDescent="0.3">
      <c r="A110" s="1"/>
      <c r="B110" s="1"/>
      <c r="C110" s="24"/>
      <c r="D110" s="1"/>
      <c r="E110" s="1"/>
      <c r="F110" s="25"/>
      <c r="G110" s="25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4" s="3" customFormat="1" ht="20.399999999999999" customHeight="1" x14ac:dyDescent="0.3">
      <c r="A111" s="1"/>
      <c r="B111" s="1"/>
      <c r="C111" s="24"/>
      <c r="D111" s="1"/>
      <c r="E111" s="1"/>
      <c r="F111" s="25"/>
      <c r="G111" s="25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  <row r="112" spans="1:94" s="3" customFormat="1" ht="20.399999999999999" customHeight="1" x14ac:dyDescent="0.3">
      <c r="A112" s="1"/>
      <c r="B112" s="1"/>
      <c r="C112" s="24"/>
      <c r="D112" s="1"/>
      <c r="E112" s="1"/>
      <c r="F112" s="25"/>
      <c r="G112" s="25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</row>
    <row r="113" spans="1:94" s="3" customFormat="1" ht="20.399999999999999" customHeight="1" x14ac:dyDescent="0.3">
      <c r="A113" s="1"/>
      <c r="B113" s="1"/>
      <c r="C113" s="24"/>
      <c r="D113" s="1"/>
      <c r="E113" s="1"/>
      <c r="F113" s="25"/>
      <c r="G113" s="25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</row>
    <row r="114" spans="1:94" s="3" customFormat="1" ht="20.399999999999999" customHeight="1" x14ac:dyDescent="0.3">
      <c r="A114" s="1"/>
      <c r="B114" s="1"/>
      <c r="C114" s="24"/>
      <c r="D114" s="1"/>
      <c r="E114" s="1"/>
      <c r="F114" s="25"/>
      <c r="G114" s="25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</row>
    <row r="115" spans="1:94" s="3" customFormat="1" ht="20.399999999999999" customHeight="1" x14ac:dyDescent="0.3">
      <c r="A115" s="1"/>
      <c r="B115" s="1"/>
      <c r="C115" s="24"/>
      <c r="D115" s="1"/>
      <c r="E115" s="1"/>
      <c r="F115" s="25"/>
      <c r="G115" s="25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</row>
    <row r="116" spans="1:94" s="3" customFormat="1" ht="20.399999999999999" customHeight="1" x14ac:dyDescent="0.3">
      <c r="A116" s="1"/>
      <c r="B116" s="1"/>
      <c r="C116" s="24"/>
      <c r="D116" s="1"/>
      <c r="E116" s="1"/>
      <c r="F116" s="25"/>
      <c r="G116" s="25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</row>
    <row r="117" spans="1:94" s="3" customFormat="1" ht="20.399999999999999" customHeight="1" x14ac:dyDescent="0.3">
      <c r="A117" s="1"/>
      <c r="B117" s="1"/>
      <c r="C117" s="24"/>
      <c r="D117" s="1"/>
      <c r="E117" s="1"/>
      <c r="F117" s="25"/>
      <c r="G117" s="25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</row>
    <row r="118" spans="1:94" s="3" customFormat="1" ht="20.399999999999999" customHeight="1" x14ac:dyDescent="0.3">
      <c r="A118" s="1"/>
      <c r="B118" s="1"/>
      <c r="C118" s="24"/>
      <c r="D118" s="1"/>
      <c r="E118" s="1"/>
      <c r="F118" s="25"/>
      <c r="G118" s="25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</row>
    <row r="119" spans="1:94" s="3" customFormat="1" ht="20.399999999999999" customHeight="1" x14ac:dyDescent="0.3">
      <c r="A119" s="1"/>
      <c r="B119" s="1"/>
      <c r="C119" s="24"/>
      <c r="D119" s="1"/>
      <c r="E119" s="1"/>
      <c r="F119" s="25"/>
      <c r="G119" s="25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</row>
    <row r="120" spans="1:94" s="3" customFormat="1" ht="20.399999999999999" customHeight="1" x14ac:dyDescent="0.3">
      <c r="A120" s="1"/>
      <c r="B120" s="1"/>
      <c r="C120" s="24"/>
      <c r="D120" s="1"/>
      <c r="E120" s="1"/>
      <c r="F120" s="25"/>
      <c r="G120" s="25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</row>
    <row r="121" spans="1:94" s="3" customFormat="1" ht="20.399999999999999" customHeight="1" x14ac:dyDescent="0.3">
      <c r="A121" s="1"/>
      <c r="B121" s="1"/>
      <c r="C121" s="24"/>
      <c r="D121" s="1"/>
      <c r="E121" s="1"/>
      <c r="F121" s="25"/>
      <c r="G121" s="25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</row>
    <row r="122" spans="1:94" s="3" customFormat="1" ht="20.399999999999999" customHeight="1" x14ac:dyDescent="0.3">
      <c r="A122" s="1"/>
      <c r="B122" s="1"/>
      <c r="C122" s="24"/>
      <c r="D122" s="1"/>
      <c r="E122" s="1"/>
      <c r="F122" s="25"/>
      <c r="G122" s="25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</row>
    <row r="123" spans="1:94" s="3" customFormat="1" ht="20.399999999999999" customHeight="1" x14ac:dyDescent="0.3">
      <c r="A123" s="1"/>
      <c r="B123" s="1"/>
      <c r="C123" s="24"/>
      <c r="D123" s="1"/>
      <c r="E123" s="1"/>
      <c r="F123" s="25"/>
      <c r="G123" s="25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</row>
    <row r="124" spans="1:94" s="3" customFormat="1" ht="20.399999999999999" customHeight="1" x14ac:dyDescent="0.3">
      <c r="A124" s="1"/>
      <c r="B124" s="1"/>
      <c r="C124" s="24"/>
      <c r="D124" s="1"/>
      <c r="E124" s="1"/>
      <c r="F124" s="25"/>
      <c r="G124" s="25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</row>
    <row r="125" spans="1:94" s="3" customFormat="1" ht="20.399999999999999" customHeight="1" x14ac:dyDescent="0.3">
      <c r="A125" s="1"/>
      <c r="B125" s="1"/>
      <c r="C125" s="24"/>
      <c r="D125" s="1"/>
      <c r="E125" s="1"/>
      <c r="F125" s="25"/>
      <c r="G125" s="25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</row>
    <row r="126" spans="1:94" s="3" customFormat="1" ht="20.399999999999999" customHeight="1" x14ac:dyDescent="0.3">
      <c r="A126" s="1"/>
      <c r="B126" s="1"/>
      <c r="C126" s="24"/>
      <c r="D126" s="1"/>
      <c r="E126" s="1"/>
      <c r="F126" s="25"/>
      <c r="G126" s="25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</row>
    <row r="127" spans="1:94" s="3" customFormat="1" ht="20.399999999999999" customHeight="1" x14ac:dyDescent="0.3">
      <c r="A127" s="1"/>
      <c r="B127" s="1"/>
      <c r="C127" s="24"/>
      <c r="D127" s="1"/>
      <c r="E127" s="1"/>
      <c r="F127" s="25"/>
      <c r="G127" s="25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</row>
    <row r="128" spans="1:94" s="3" customFormat="1" ht="20.399999999999999" customHeight="1" x14ac:dyDescent="0.3">
      <c r="A128" s="1"/>
      <c r="B128" s="1"/>
      <c r="C128" s="24"/>
      <c r="D128" s="1"/>
      <c r="E128" s="1"/>
      <c r="F128" s="25"/>
      <c r="G128" s="25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</row>
    <row r="129" spans="1:94" s="3" customFormat="1" ht="20.399999999999999" customHeight="1" x14ac:dyDescent="0.3">
      <c r="A129" s="1"/>
      <c r="B129" s="1"/>
      <c r="C129" s="24"/>
      <c r="D129" s="1"/>
      <c r="E129" s="1"/>
      <c r="F129" s="25"/>
      <c r="G129" s="25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</row>
    <row r="130" spans="1:94" s="3" customFormat="1" ht="20.399999999999999" customHeight="1" x14ac:dyDescent="0.3">
      <c r="A130" s="1"/>
      <c r="B130" s="1"/>
      <c r="C130" s="24"/>
      <c r="D130" s="1"/>
      <c r="E130" s="1"/>
      <c r="F130" s="25"/>
      <c r="G130" s="25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</row>
    <row r="131" spans="1:94" s="3" customFormat="1" ht="20.399999999999999" customHeight="1" x14ac:dyDescent="0.3">
      <c r="A131" s="1"/>
      <c r="B131" s="1"/>
      <c r="C131" s="24"/>
      <c r="D131" s="1"/>
      <c r="E131" s="1"/>
      <c r="F131" s="25"/>
      <c r="G131" s="25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</row>
    <row r="132" spans="1:94" s="3" customFormat="1" ht="20.399999999999999" customHeight="1" x14ac:dyDescent="0.3">
      <c r="A132" s="1"/>
      <c r="B132" s="1"/>
      <c r="C132" s="24"/>
      <c r="D132" s="1"/>
      <c r="E132" s="1"/>
      <c r="F132" s="25"/>
      <c r="G132" s="25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 s="3" customFormat="1" ht="20.399999999999999" customHeight="1" x14ac:dyDescent="0.3">
      <c r="A133" s="1"/>
      <c r="B133" s="1"/>
      <c r="C133" s="24"/>
      <c r="D133" s="1"/>
      <c r="E133" s="1"/>
      <c r="F133" s="25"/>
      <c r="G133" s="25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</row>
    <row r="134" spans="1:94" s="3" customFormat="1" ht="20.399999999999999" customHeight="1" x14ac:dyDescent="0.3">
      <c r="A134" s="1"/>
      <c r="B134" s="1"/>
      <c r="C134" s="24"/>
      <c r="D134" s="1"/>
      <c r="E134" s="1"/>
      <c r="F134" s="25"/>
      <c r="G134" s="25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</row>
    <row r="135" spans="1:94" s="3" customFormat="1" ht="20.399999999999999" customHeight="1" x14ac:dyDescent="0.3">
      <c r="A135" s="1"/>
      <c r="B135" s="1"/>
      <c r="C135" s="24"/>
      <c r="D135" s="1"/>
      <c r="E135" s="1"/>
      <c r="F135" s="25"/>
      <c r="G135" s="25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</row>
    <row r="136" spans="1:94" s="3" customFormat="1" ht="20.399999999999999" customHeight="1" x14ac:dyDescent="0.3">
      <c r="A136" s="1"/>
      <c r="B136" s="1"/>
      <c r="C136" s="24"/>
      <c r="D136" s="1"/>
      <c r="E136" s="1"/>
      <c r="F136" s="25"/>
      <c r="G136" s="25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</row>
    <row r="137" spans="1:94" s="3" customFormat="1" ht="20.399999999999999" customHeight="1" x14ac:dyDescent="0.3">
      <c r="A137" s="1"/>
      <c r="B137" s="1"/>
      <c r="C137" s="24"/>
      <c r="D137" s="1"/>
      <c r="E137" s="1"/>
      <c r="F137" s="25"/>
      <c r="G137" s="25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</row>
    <row r="138" spans="1:94" s="3" customFormat="1" ht="20.399999999999999" customHeight="1" x14ac:dyDescent="0.3">
      <c r="A138" s="1"/>
      <c r="B138" s="1"/>
      <c r="C138" s="24"/>
      <c r="D138" s="1"/>
      <c r="E138" s="1"/>
      <c r="F138" s="25"/>
      <c r="G138" s="25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</row>
    <row r="139" spans="1:94" s="3" customFormat="1" ht="20.399999999999999" customHeight="1" x14ac:dyDescent="0.3">
      <c r="A139" s="1"/>
      <c r="B139" s="1"/>
      <c r="C139" s="24"/>
      <c r="D139" s="1"/>
      <c r="E139" s="1"/>
      <c r="F139" s="25"/>
      <c r="G139" s="25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</row>
  </sheetData>
  <sheetProtection algorithmName="SHA-512" hashValue="ic9NNOnICj2MKnQ2EciVFD6j72uf5lavOsebDJ4koBw+dYW/6APKptroHP4hKsLoXPDtzPAgc4TKP0HVCRx7xg==" saltValue="JMTpNRC4WcVOa/1rGZUdLw==" spinCount="100000" sheet="1" objects="1" scenarios="1"/>
  <mergeCells count="5">
    <mergeCell ref="C3:E3"/>
    <mergeCell ref="C5:E5"/>
    <mergeCell ref="C7:D7"/>
    <mergeCell ref="D10:E10"/>
    <mergeCell ref="E7:F7"/>
  </mergeCells>
  <hyperlinks>
    <hyperlink ref="F11" r:id="rId1" xr:uid="{8A548B43-0DE3-4324-BDCF-0F8A943C8066}"/>
    <hyperlink ref="H11" r:id="rId2" xr:uid="{3E1BD3EB-5B43-45A3-A966-8C60300D31FE}"/>
    <hyperlink ref="G11" r:id="rId3" xr:uid="{FB92F41A-EAA1-4D90-B591-46A9C19A08D9}"/>
    <hyperlink ref="F14" r:id="rId4" xr:uid="{F71C2CF6-F8B2-41CA-95EF-1EDA20DE71C7}"/>
    <hyperlink ref="G14" r:id="rId5" xr:uid="{D4E07580-BC77-40AE-A9A4-487DCD62A5EF}"/>
    <hyperlink ref="H14" r:id="rId6" xr:uid="{F0605DE7-F2DA-41AD-A524-7D8F4D964ACB}"/>
    <hyperlink ref="F17" r:id="rId7" xr:uid="{ECC8A2CE-AFEB-4F0F-8410-A11956A87CB2}"/>
    <hyperlink ref="G17" r:id="rId8" xr:uid="{3E82EA46-88EC-4845-9EF7-A5F50CC1B2B9}"/>
    <hyperlink ref="H17" r:id="rId9" xr:uid="{C4BEBAA7-37E7-46FF-9158-261D33D6EA86}"/>
    <hyperlink ref="F20" r:id="rId10" xr:uid="{07942D1A-C8E8-4711-A438-5959297F27E1}"/>
    <hyperlink ref="G20" r:id="rId11" xr:uid="{F3B4FC56-830E-44DA-A5EE-0D7231D4A68A}"/>
    <hyperlink ref="H20" r:id="rId12" xr:uid="{48DA6AC2-72D2-4F3A-9FA1-968054B3D5E4}"/>
    <hyperlink ref="F21" r:id="rId13" xr:uid="{B0846DEC-90C1-4BD9-9757-DF57D0B6EFB4}"/>
    <hyperlink ref="G21" r:id="rId14" xr:uid="{9F533AFC-0143-4251-B71F-33C726AFEFA2}"/>
    <hyperlink ref="H21" r:id="rId15" xr:uid="{F9D1B175-62B9-4ACD-99A4-6C95221F90BA}"/>
    <hyperlink ref="F22" r:id="rId16" xr:uid="{03E83E07-398D-4AB6-A6DB-9E95A9B00D9F}"/>
    <hyperlink ref="G22" r:id="rId17" xr:uid="{9D9ED43C-ECC4-45D5-B553-C79107A30A34}"/>
    <hyperlink ref="H22" r:id="rId18" xr:uid="{08AF677B-7465-49EA-968A-3361E3F91899}"/>
    <hyperlink ref="F23" r:id="rId19" xr:uid="{B7530A63-CF03-4E14-B81B-4AC3D371AD5D}"/>
    <hyperlink ref="G23" r:id="rId20" xr:uid="{8D67C4F1-D239-46CD-AB67-ECC1D698EB9D}"/>
    <hyperlink ref="H23" r:id="rId21" xr:uid="{04785F75-BC28-4E55-AE6C-7CE4DF90BD8D}"/>
    <hyperlink ref="F24" r:id="rId22" xr:uid="{9290F962-A26E-4E8B-8677-3D432FB67A18}"/>
    <hyperlink ref="G24" r:id="rId23" xr:uid="{2540269D-6F99-4923-818C-AB46AA15C7BE}"/>
    <hyperlink ref="H24" r:id="rId24" xr:uid="{7CB9F9F5-26DE-4C58-ADC0-768127FA4780}"/>
    <hyperlink ref="F27" r:id="rId25" xr:uid="{DEE419C8-4621-40EE-913B-795A500A1AA0}"/>
    <hyperlink ref="G27" r:id="rId26" xr:uid="{7C6D1276-62BD-4347-ABE3-639C263D2725}"/>
    <hyperlink ref="H27" r:id="rId27" xr:uid="{8F5BFC2B-BB44-4874-9145-7A4FBFAA611E}"/>
    <hyperlink ref="F28" r:id="rId28" xr:uid="{DD395F1C-7DB8-445E-A8FF-709D1ADAAA75}"/>
    <hyperlink ref="G28" r:id="rId29" xr:uid="{4C288EC9-B826-4B14-9FD8-585C2A2CF46C}"/>
    <hyperlink ref="H28" r:id="rId30" xr:uid="{408711AB-0880-4A82-AB0E-385211387BE7}"/>
    <hyperlink ref="F31" r:id="rId31" xr:uid="{E465D0D6-0842-4EF1-879B-5516A5806F1D}"/>
    <hyperlink ref="G31" r:id="rId32" xr:uid="{C0B96682-DCDF-41B7-92FE-A335829072C3}"/>
    <hyperlink ref="H31" r:id="rId33" xr:uid="{9B4A04DC-46EE-44F4-8AD4-C15B0787DB4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r:id="rId34"/>
  <drawing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392909-8e17-42cc-abe3-f94da048d40b">
      <Terms xmlns="http://schemas.microsoft.com/office/infopath/2007/PartnerControls"/>
    </lcf76f155ced4ddcb4097134ff3c332f>
    <TaxCatchAll xmlns="6b603b09-d154-4805-a411-37ff393b45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2A49CD509AB47BD1CF935EF8C8650" ma:contentTypeVersion="17" ma:contentTypeDescription="Create a new document." ma:contentTypeScope="" ma:versionID="bb47774186e642b4fad21e4c06f00747">
  <xsd:schema xmlns:xsd="http://www.w3.org/2001/XMLSchema" xmlns:xs="http://www.w3.org/2001/XMLSchema" xmlns:p="http://schemas.microsoft.com/office/2006/metadata/properties" xmlns:ns2="49392909-8e17-42cc-abe3-f94da048d40b" xmlns:ns3="6b603b09-d154-4805-a411-37ff393b45f6" targetNamespace="http://schemas.microsoft.com/office/2006/metadata/properties" ma:root="true" ma:fieldsID="363373f2627fc55f3d414517f2588c9c" ns2:_="" ns3:_="">
    <xsd:import namespace="49392909-8e17-42cc-abe3-f94da048d40b"/>
    <xsd:import namespace="6b603b09-d154-4805-a411-37ff393b4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92909-8e17-42cc-abe3-f94da048d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49289b0-d7cd-4328-97a7-2c4578ff16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03b09-d154-4805-a411-37ff393b45f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5f83788-943e-4688-b5c1-2c52012893e5}" ma:internalName="TaxCatchAll" ma:showField="CatchAllData" ma:web="6b603b09-d154-4805-a411-37ff393b4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015FE7-D291-457D-A5BC-79C2A7239C71}">
  <ds:schemaRefs>
    <ds:schemaRef ds:uri="http://schemas.microsoft.com/office/2006/metadata/properties"/>
    <ds:schemaRef ds:uri="http://schemas.microsoft.com/office/infopath/2007/PartnerControls"/>
    <ds:schemaRef ds:uri="49392909-8e17-42cc-abe3-f94da048d40b"/>
    <ds:schemaRef ds:uri="6b603b09-d154-4805-a411-37ff393b45f6"/>
  </ds:schemaRefs>
</ds:datastoreItem>
</file>

<file path=customXml/itemProps2.xml><?xml version="1.0" encoding="utf-8"?>
<ds:datastoreItem xmlns:ds="http://schemas.openxmlformats.org/officeDocument/2006/customXml" ds:itemID="{6B5F7F9E-9214-4316-AEF5-65FBF2503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392909-8e17-42cc-abe3-f94da048d40b"/>
    <ds:schemaRef ds:uri="6b603b09-d154-4805-a411-37ff393b4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89923C-1017-403B-9F36-D0140C559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Usage Estimator</vt:lpstr>
      <vt:lpstr>Product Information</vt:lpstr>
      <vt:lpstr>'Product Information'!Print_Area</vt:lpstr>
      <vt:lpstr>'Usage Estimator'!Print_Area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Bell</dc:creator>
  <cp:lastModifiedBy>Mike Bell</cp:lastModifiedBy>
  <cp:lastPrinted>2023-10-05T21:15:59Z</cp:lastPrinted>
  <dcterms:created xsi:type="dcterms:W3CDTF">2023-10-01T21:15:23Z</dcterms:created>
  <dcterms:modified xsi:type="dcterms:W3CDTF">2023-10-10T01:09:39Z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0x0101001642A49CD509AB47BD1CF935EF8C8650</vt:lpwstr>
  </property>
  <property fmtid="{D5CDD505-2E9C-101B-9397-08002B2CF9AE}" pid="3" name="MediaServiceImageTags">
    <vt:lpwstr/>
  </property>
</Properties>
</file>